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2315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" sheetId="7" r:id="rId5"/>
    <sheet name="List2" sheetId="2" r:id="rId6"/>
  </sheets>
  <definedNames>
    <definedName name="_xlnm.Print_Area" localSheetId="5">List2!$A$1:$F$50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G27" i="1"/>
  <c r="G14" i="1"/>
  <c r="H14" i="1"/>
  <c r="F14" i="1"/>
  <c r="F45" i="2" l="1"/>
  <c r="F44" i="2" s="1"/>
  <c r="D45" i="2"/>
  <c r="D44" i="2" s="1"/>
  <c r="D38" i="2"/>
  <c r="D37" i="2" s="1"/>
  <c r="E37" i="2"/>
  <c r="F36" i="2"/>
  <c r="D36" i="2"/>
  <c r="E33" i="2"/>
  <c r="F21" i="2"/>
  <c r="F20" i="2" s="1"/>
  <c r="D21" i="2"/>
  <c r="D20" i="2" s="1"/>
  <c r="F15" i="2"/>
  <c r="D15" i="2"/>
  <c r="F13" i="2"/>
  <c r="D13" i="2"/>
  <c r="F12" i="2"/>
  <c r="D12" i="2"/>
  <c r="E10" i="2"/>
  <c r="E9" i="2" s="1"/>
  <c r="E23" i="2" s="1"/>
  <c r="D11" i="2" l="1"/>
  <c r="F11" i="2"/>
  <c r="F14" i="2"/>
  <c r="E32" i="2"/>
  <c r="E47" i="2" s="1"/>
  <c r="D35" i="2"/>
  <c r="D14" i="2"/>
  <c r="F35" i="2"/>
  <c r="D34" i="2"/>
  <c r="F38" i="2"/>
  <c r="F37" i="2" s="1"/>
  <c r="F34" i="2"/>
  <c r="F33" i="2" l="1"/>
  <c r="F32" i="2" s="1"/>
  <c r="F47" i="2" s="1"/>
  <c r="D33" i="2"/>
  <c r="D32" i="2" s="1"/>
  <c r="D47" i="2" s="1"/>
  <c r="F10" i="2"/>
  <c r="F9" i="2" s="1"/>
  <c r="F23" i="2" s="1"/>
  <c r="D10" i="2"/>
  <c r="D9" i="2" s="1"/>
  <c r="D23" i="2" s="1"/>
  <c r="H8" i="1" l="1"/>
  <c r="F24" i="7"/>
  <c r="F16" i="7" l="1"/>
  <c r="F17" i="7"/>
  <c r="F18" i="7"/>
  <c r="F20" i="7"/>
  <c r="F22" i="7"/>
  <c r="F26" i="7"/>
  <c r="F27" i="7"/>
  <c r="F28" i="7"/>
  <c r="G21" i="7"/>
  <c r="G23" i="7"/>
  <c r="G30" i="7"/>
  <c r="F8" i="7"/>
  <c r="F9" i="7"/>
  <c r="F10" i="7"/>
  <c r="F11" i="7"/>
  <c r="F12" i="7"/>
  <c r="G14" i="7"/>
  <c r="G29" i="7" l="1"/>
  <c r="G15" i="7"/>
  <c r="G13" i="7"/>
  <c r="G7" i="7"/>
  <c r="G6" i="7" l="1"/>
  <c r="C13" i="5"/>
  <c r="C14" i="5"/>
  <c r="D12" i="5" l="1"/>
  <c r="C12" i="5" s="1"/>
  <c r="G51" i="3"/>
  <c r="G54" i="3"/>
  <c r="G53" i="3" s="1"/>
  <c r="F55" i="3"/>
  <c r="F58" i="3"/>
  <c r="F59" i="3"/>
  <c r="F46" i="3"/>
  <c r="F47" i="3"/>
  <c r="F49" i="3"/>
  <c r="F50" i="3"/>
  <c r="F52" i="3"/>
  <c r="F41" i="3"/>
  <c r="F42" i="3"/>
  <c r="F40" i="3"/>
  <c r="F13" i="3"/>
  <c r="F14" i="3"/>
  <c r="F15" i="3"/>
  <c r="F18" i="3"/>
  <c r="F20" i="3"/>
  <c r="F23" i="3"/>
  <c r="F24" i="3"/>
  <c r="F26" i="3"/>
  <c r="G25" i="3"/>
  <c r="G13" i="1" l="1"/>
  <c r="G12" i="1"/>
  <c r="G9" i="1"/>
  <c r="G39" i="3" l="1"/>
  <c r="E39" i="3"/>
  <c r="F39" i="3" l="1"/>
  <c r="D11" i="5"/>
  <c r="E14" i="7" l="1"/>
  <c r="F14" i="7" s="1"/>
  <c r="D10" i="5" l="1"/>
  <c r="E12" i="3" l="1"/>
  <c r="G12" i="3"/>
  <c r="E17" i="3"/>
  <c r="G17" i="3"/>
  <c r="F17" i="3" s="1"/>
  <c r="E19" i="3"/>
  <c r="G19" i="3"/>
  <c r="E22" i="3"/>
  <c r="G22" i="3"/>
  <c r="E25" i="3"/>
  <c r="F25" i="3" s="1"/>
  <c r="E45" i="3"/>
  <c r="G45" i="3"/>
  <c r="E51" i="3"/>
  <c r="F51" i="3" s="1"/>
  <c r="E54" i="3"/>
  <c r="F45" i="3" l="1"/>
  <c r="F12" i="3"/>
  <c r="F22" i="3"/>
  <c r="E53" i="3"/>
  <c r="F53" i="3" s="1"/>
  <c r="F54" i="3"/>
  <c r="F19" i="3"/>
  <c r="E38" i="3"/>
  <c r="E11" i="3"/>
  <c r="E10" i="3" s="1"/>
  <c r="G38" i="3"/>
  <c r="G11" i="3"/>
  <c r="E37" i="3" l="1"/>
  <c r="G10" i="3"/>
  <c r="F11" i="3"/>
  <c r="G37" i="3"/>
  <c r="F38" i="3"/>
  <c r="F37" i="3" s="1"/>
  <c r="H11" i="1"/>
  <c r="F10" i="3" l="1"/>
  <c r="E7" i="7"/>
  <c r="F7" i="7" s="1"/>
  <c r="E21" i="7"/>
  <c r="F21" i="7" s="1"/>
  <c r="E23" i="7"/>
  <c r="F23" i="7" s="1"/>
  <c r="E30" i="7"/>
  <c r="E29" i="7" l="1"/>
  <c r="F29" i="7" s="1"/>
  <c r="F30" i="7"/>
  <c r="E15" i="7"/>
  <c r="F15" i="7" s="1"/>
  <c r="E13" i="7"/>
  <c r="F13" i="7" s="1"/>
  <c r="E6" i="7" l="1"/>
  <c r="F6" i="7" s="1"/>
  <c r="B11" i="5"/>
  <c r="B10" i="5" l="1"/>
  <c r="C10" i="5" s="1"/>
  <c r="C11" i="5"/>
  <c r="F11" i="1"/>
  <c r="G11" i="1" s="1"/>
  <c r="F8" i="1"/>
  <c r="G8" i="1"/>
</calcChain>
</file>

<file path=xl/sharedStrings.xml><?xml version="1.0" encoding="utf-8"?>
<sst xmlns="http://schemas.openxmlformats.org/spreadsheetml/2006/main" count="226" uniqueCount="114">
  <si>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</si>
  <si>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</si>
  <si>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</si>
  <si>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</si>
  <si>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</si>
  <si>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</si>
  <si>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</si>
  <si>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</si>
  <si>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</si>
  <si>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</si>
  <si>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</si>
  <si>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</si>
  <si>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</si>
  <si>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</si>
  <si>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</si>
  <si>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</si>
  <si>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</si>
  <si>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</si>
  <si>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</si>
  <si>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</si>
  <si>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</si>
  <si>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</si>
  <si>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</si>
  <si>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</si>
  <si>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</si>
  <si>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</si>
  <si>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</si>
  <si>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</si>
  <si>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</si>
  <si>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</si>
  <si>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</si>
  <si>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</si>
  <si>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</si>
  <si>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</si>
  <si>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</si>
  <si>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</si>
  <si>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</si>
  <si>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</si>
  <si>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</si>
  <si>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</si>
  <si>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</si>
  <si>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</si>
  <si>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</si>
  <si>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</si>
  <si>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</si>
  <si>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</si>
  <si>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</si>
  <si>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</si>
  <si>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</si>
  <si>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</si>
  <si>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</si>
  <si>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</si>
  <si>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</si>
  <si>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Ostale pomoći</t>
  </si>
  <si>
    <t>Ostali prihodi za posebne namjene</t>
  </si>
  <si>
    <t>Rashodi za nabavu proizvedene dugotrajne imovine</t>
  </si>
  <si>
    <t>C) PRENESENI VIŠAK ILI PRENESENI MANJAK I VIŠEGODIŠNJI PLAN URAVNOTEŽENJA</t>
  </si>
  <si>
    <t>Naziv</t>
  </si>
  <si>
    <t>Donacije</t>
  </si>
  <si>
    <t>Financijski rashodi</t>
  </si>
  <si>
    <t>Rashodi za nabavu proizv.dugotrajne imovine</t>
  </si>
  <si>
    <t>PROGRAM 1036</t>
  </si>
  <si>
    <t>PROGRAMI DV CIPELICA</t>
  </si>
  <si>
    <t>Izvor financiranja 11</t>
  </si>
  <si>
    <t>Izvor financiranja 31</t>
  </si>
  <si>
    <t>Izvor financiranja 43</t>
  </si>
  <si>
    <t>Izvor financiranja 52</t>
  </si>
  <si>
    <t>Izvor financiranja 51</t>
  </si>
  <si>
    <t>Izvor financiranja 61</t>
  </si>
  <si>
    <t>Prihodi z posebne namjene</t>
  </si>
  <si>
    <t>Materijalni i financijski rashodi</t>
  </si>
  <si>
    <t>09 Obrazovanje</t>
  </si>
  <si>
    <t>091 Predškolsko i osnovno obrazovanje</t>
  </si>
  <si>
    <t>0911 Predškolsko obrazovanje</t>
  </si>
  <si>
    <t>UKUPNO PRIHODI</t>
  </si>
  <si>
    <t>Aktivnost 1036A103601</t>
  </si>
  <si>
    <t>Aktivnost 1036A103602</t>
  </si>
  <si>
    <t>Izvor financiraja 43</t>
  </si>
  <si>
    <t>Izvor financiraja 52</t>
  </si>
  <si>
    <t>Izvor financiraja 51</t>
  </si>
  <si>
    <t>Izvor financiraja 61</t>
  </si>
  <si>
    <t xml:space="preserve">Izvor financiranja 11 </t>
  </si>
  <si>
    <t>PROGRAM 1026</t>
  </si>
  <si>
    <t>Projekt "Vrtić po vašoj mjeri"</t>
  </si>
  <si>
    <t>Aktivnost 1026A102617</t>
  </si>
  <si>
    <t>Pomoći EU</t>
  </si>
  <si>
    <t xml:space="preserve">Rashodi za zaposlene </t>
  </si>
  <si>
    <t>Projekt "Vrtić po vašoj mjeri 2"</t>
  </si>
  <si>
    <t>Aktivnost 1026A102618</t>
  </si>
  <si>
    <t>096 Dodatne usluge u obrazovanju</t>
  </si>
  <si>
    <t>Povećanje/smanjenje</t>
  </si>
  <si>
    <t>I. IZMJENE I DOPUNE FINANCIJSKOG PLANA DJEČJEG VRTIĆA CIPELICA ZA 2023. I PROJEKCIJA ZA 2024. I 2025. GODINU</t>
  </si>
  <si>
    <t>I. IZMJENE I DOPUNE FINANCIJSKOG PLANA DJEČJEG VRTIĆA CIPELICA 
ZA 2024. GODINU</t>
  </si>
  <si>
    <t>I. Izmjene i dopune 2024.</t>
  </si>
  <si>
    <t>Račun prihoda/primitaka</t>
  </si>
  <si>
    <t>OSTVARENJE/IZVRŠENJE 2022.</t>
  </si>
  <si>
    <t>IZVORNI PLAN/REBALANS 2023</t>
  </si>
  <si>
    <t>UKUPNO RASHODI + POKRIVENI MANJAK</t>
  </si>
  <si>
    <t>UKUPNO PRIHODI + VIŠAK KORIŠTEN ZA POKRIĆE RASHODA</t>
  </si>
  <si>
    <t xml:space="preserve"> RAČUN PRIHODA I RASHODA </t>
  </si>
  <si>
    <t xml:space="preserve">IZVJEŠTAJ O PRIHODIMA I RASHODIMA PREMA EKONOMSKOJ KLASIFIKACIJI </t>
  </si>
  <si>
    <t xml:space="preserve">OSTVARENJE/IZVRŠENJE 2022. </t>
  </si>
  <si>
    <t>IZVORNI PLAN/REBALANS 2023.*</t>
  </si>
  <si>
    <t>TEKUĆI PLAN 2023.*</t>
  </si>
  <si>
    <t>UKUPNI PRIHODI</t>
  </si>
  <si>
    <t>Prihodi od imovine</t>
  </si>
  <si>
    <t xml:space="preserve">Prihodi od upravnih i administrativnih pristojbi, pristojbi po posebnim propisima i naknadama </t>
  </si>
  <si>
    <t xml:space="preserve"> Prihodi od prodaje proizvoda i robe te pruženih usluga i prihodi od donacija</t>
  </si>
  <si>
    <t>NAZIV</t>
  </si>
  <si>
    <t>Plan 2024.</t>
  </si>
  <si>
    <t>I. izmjene i dopune 2024.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</si>
  <si>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Times New Roman"/>
        <family val="1"/>
        <charset val="238"/>
      </rPr>
      <t>u kunama i u eurima</t>
    </r>
    <r>
      <rPr>
        <b/>
        <i/>
        <sz val="9"/>
        <color indexed="8"/>
        <rFont val="Times New Roman"/>
        <family val="1"/>
        <charset val="238"/>
      </rPr>
      <t>.</t>
    </r>
  </si>
  <si>
    <t>Prihodi od upravnih i administrativnih pristojbi, pristojbi po posebnim propisima i naknada</t>
  </si>
  <si>
    <t>Prihodi od prodaje proizvoda i robe te pruženih usluga, prihodi od donacija te povrati po protestiranim jamstvima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</si>
</sst>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i/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9"/>
      <color indexed="8"/>
      <name val="Times New Roman"/>
      <family val="1"/>
      <charset val="238"/>
    </font>
    <font>
      <b/>
      <i/>
      <u/>
      <sz val="9"/>
      <color indexed="8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sz val="16"/>
      <color theme="1"/>
      <name val="Times New Roman"/>
      <family val="1"/>
      <charset val="238"/>
    </font>
    <font>
      <i/>
      <sz val="16"/>
      <color indexed="8"/>
      <name val="Times New Roman"/>
      <family val="1"/>
      <charset val="238"/>
    </font>
    <font>
      <sz val="16"/>
      <color indexed="8"/>
      <name val="Times New Roman"/>
      <family val="1"/>
      <charset val="238"/>
    </font>
    <font>
      <i/>
      <sz val="14"/>
      <color indexed="8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0" fontId="5" fillId="2" borderId="3" xfId="0" applyNumberFormat="1" applyFont="1" applyFill="1" applyBorder="1" applyAlignment="1" applyProtection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0" fontId="5" fillId="2" borderId="3" xfId="0" applyNumberFormat="1" applyFont="1" applyFill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wrapText="1"/>
    </xf>
    <xf numFmtId="0" fontId="7" fillId="0" borderId="0" xfId="0" applyFont="1"/>
    <xf numFmtId="0" fontId="0" fillId="0" borderId="0" xfId="0" applyFill="1"/>
    <xf numFmtId="0" fontId="9" fillId="3" borderId="3" xfId="0" applyFont="1" applyFill="1" applyBorder="1" applyAlignment="1">
      <alignment horizontal="center" vertical="center" wrapText="1"/>
    </xf>
    <xf numFmtId="0" fontId="10" fillId="3" borderId="0" xfId="0" applyFont="1" applyFill="1"/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9" fillId="0" borderId="3" xfId="0" applyNumberFormat="1" applyFont="1" applyBorder="1"/>
    <xf numFmtId="4" fontId="11" fillId="0" borderId="3" xfId="0" applyNumberFormat="1" applyFont="1" applyBorder="1"/>
    <xf numFmtId="4" fontId="12" fillId="0" borderId="3" xfId="0" applyNumberFormat="1" applyFont="1" applyBorder="1"/>
    <xf numFmtId="4" fontId="12" fillId="0" borderId="0" xfId="0" applyNumberFormat="1" applyFont="1"/>
    <xf numFmtId="0" fontId="10" fillId="0" borderId="3" xfId="0" applyFont="1" applyBorder="1"/>
    <xf numFmtId="0" fontId="10" fillId="0" borderId="0" xfId="0" applyFont="1"/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3" fillId="3" borderId="3" xfId="0" applyNumberFormat="1" applyFont="1" applyFill="1" applyBorder="1" applyAlignment="1" applyProtection="1">
      <alignment horizontal="center" vertical="center" wrapText="1"/>
    </xf>
    <xf numFmtId="0" fontId="15" fillId="2" borderId="3" xfId="0" applyNumberFormat="1" applyFont="1" applyFill="1" applyBorder="1" applyAlignment="1" applyProtection="1">
      <alignment horizontal="left" vertical="center" wrapText="1"/>
    </xf>
    <xf numFmtId="4" fontId="13" fillId="2" borderId="3" xfId="0" applyNumberFormat="1" applyFont="1" applyFill="1" applyBorder="1" applyAlignment="1">
      <alignment horizontal="right"/>
    </xf>
    <xf numFmtId="0" fontId="15" fillId="3" borderId="3" xfId="0" applyNumberFormat="1" applyFont="1" applyFill="1" applyBorder="1" applyAlignment="1" applyProtection="1">
      <alignment horizontal="left" vertical="center" wrapText="1"/>
    </xf>
    <xf numFmtId="4" fontId="14" fillId="3" borderId="3" xfId="0" applyNumberFormat="1" applyFont="1" applyFill="1" applyBorder="1" applyAlignment="1">
      <alignment horizontal="right"/>
    </xf>
    <xf numFmtId="0" fontId="18" fillId="2" borderId="3" xfId="0" quotePrefix="1" applyFont="1" applyFill="1" applyBorder="1" applyAlignment="1">
      <alignment horizontal="left" vertical="center"/>
    </xf>
    <xf numFmtId="0" fontId="19" fillId="2" borderId="3" xfId="0" quotePrefix="1" applyFont="1" applyFill="1" applyBorder="1" applyAlignment="1">
      <alignment horizontal="left" vertical="center"/>
    </xf>
    <xf numFmtId="0" fontId="15" fillId="2" borderId="3" xfId="0" quotePrefix="1" applyFont="1" applyFill="1" applyBorder="1" applyAlignment="1">
      <alignment horizontal="left" vertical="center"/>
    </xf>
    <xf numFmtId="0" fontId="18" fillId="2" borderId="3" xfId="0" applyNumberFormat="1" applyFont="1" applyFill="1" applyBorder="1" applyAlignment="1" applyProtection="1">
      <alignment horizontal="left" vertical="center" wrapText="1"/>
    </xf>
    <xf numFmtId="4" fontId="13" fillId="3" borderId="3" xfId="0" applyNumberFormat="1" applyFont="1" applyFill="1" applyBorder="1" applyAlignment="1">
      <alignment horizontal="right"/>
    </xf>
    <xf numFmtId="0" fontId="16" fillId="2" borderId="3" xfId="0" quotePrefix="1" applyFont="1" applyFill="1" applyBorder="1" applyAlignment="1">
      <alignment horizontal="left" vertical="center"/>
    </xf>
    <xf numFmtId="4" fontId="13" fillId="2" borderId="3" xfId="0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16" fillId="2" borderId="3" xfId="0" applyNumberFormat="1" applyFont="1" applyFill="1" applyBorder="1" applyAlignment="1" applyProtection="1">
      <alignment horizontal="left" vertical="center" wrapText="1"/>
    </xf>
    <xf numFmtId="4" fontId="17" fillId="2" borderId="3" xfId="0" applyNumberFormat="1" applyFont="1" applyFill="1" applyBorder="1" applyAlignment="1">
      <alignment horizontal="right"/>
    </xf>
    <xf numFmtId="0" fontId="15" fillId="2" borderId="3" xfId="0" applyNumberFormat="1" applyFont="1" applyFill="1" applyBorder="1" applyAlignment="1" applyProtection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15" fillId="3" borderId="1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21" fillId="3" borderId="3" xfId="0" applyNumberFormat="1" applyFont="1" applyFill="1" applyBorder="1" applyAlignment="1" applyProtection="1">
      <alignment vertical="center" wrapText="1"/>
    </xf>
    <xf numFmtId="0" fontId="21" fillId="3" borderId="3" xfId="0" applyNumberFormat="1" applyFont="1" applyFill="1" applyBorder="1" applyAlignment="1" applyProtection="1">
      <alignment horizontal="center" vertical="center" wrapText="1"/>
    </xf>
    <xf numFmtId="0" fontId="21" fillId="3" borderId="1" xfId="0" applyNumberFormat="1" applyFont="1" applyFill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left" vertical="center" wrapText="1"/>
    </xf>
    <xf numFmtId="0" fontId="16" fillId="2" borderId="1" xfId="0" quotePrefix="1" applyFont="1" applyFill="1" applyBorder="1" applyAlignment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center" vertical="center" wrapText="1"/>
    </xf>
    <xf numFmtId="3" fontId="13" fillId="3" borderId="3" xfId="0" applyNumberFormat="1" applyFont="1" applyFill="1" applyBorder="1" applyAlignment="1">
      <alignment horizontal="right"/>
    </xf>
    <xf numFmtId="3" fontId="13" fillId="0" borderId="3" xfId="0" applyNumberFormat="1" applyFont="1" applyFill="1" applyBorder="1" applyAlignment="1">
      <alignment horizontal="right"/>
    </xf>
    <xf numFmtId="0" fontId="15" fillId="3" borderId="1" xfId="0" applyFont="1" applyFill="1" applyBorder="1" applyAlignment="1">
      <alignment horizontal="left" vertical="center"/>
    </xf>
    <xf numFmtId="0" fontId="18" fillId="3" borderId="2" xfId="0" applyNumberFormat="1" applyFont="1" applyFill="1" applyBorder="1" applyAlignment="1" applyProtection="1">
      <alignment vertical="center"/>
    </xf>
    <xf numFmtId="3" fontId="13" fillId="0" borderId="3" xfId="0" applyNumberFormat="1" applyFont="1" applyFill="1" applyBorder="1" applyAlignment="1" applyProtection="1">
      <alignment horizontal="right" wrapText="1"/>
    </xf>
    <xf numFmtId="3" fontId="13" fillId="0" borderId="3" xfId="0" applyNumberFormat="1" applyFont="1" applyBorder="1" applyAlignment="1">
      <alignment horizontal="right"/>
    </xf>
    <xf numFmtId="3" fontId="13" fillId="3" borderId="3" xfId="0" applyNumberFormat="1" applyFont="1" applyFill="1" applyBorder="1" applyAlignment="1" applyProtection="1">
      <alignment horizontal="right" wrapText="1"/>
    </xf>
    <xf numFmtId="3" fontId="13" fillId="4" borderId="1" xfId="0" quotePrefix="1" applyNumberFormat="1" applyFont="1" applyFill="1" applyBorder="1" applyAlignment="1">
      <alignment horizontal="right"/>
    </xf>
    <xf numFmtId="3" fontId="13" fillId="4" borderId="3" xfId="0" applyNumberFormat="1" applyFont="1" applyFill="1" applyBorder="1" applyAlignment="1" applyProtection="1">
      <alignment horizontal="right" wrapText="1"/>
    </xf>
    <xf numFmtId="3" fontId="13" fillId="3" borderId="1" xfId="0" quotePrefix="1" applyNumberFormat="1" applyFont="1" applyFill="1" applyBorder="1" applyAlignment="1">
      <alignment horizontal="right"/>
    </xf>
    <xf numFmtId="3" fontId="20" fillId="0" borderId="3" xfId="0" applyNumberFormat="1" applyFont="1" applyBorder="1" applyAlignment="1">
      <alignment horizontal="right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30" fillId="3" borderId="3" xfId="0" applyNumberFormat="1" applyFont="1" applyFill="1" applyBorder="1" applyAlignment="1" applyProtection="1">
      <alignment horizontal="center" vertical="center" wrapText="1"/>
    </xf>
    <xf numFmtId="3" fontId="21" fillId="3" borderId="3" xfId="0" applyNumberFormat="1" applyFont="1" applyFill="1" applyBorder="1" applyAlignment="1" applyProtection="1">
      <alignment horizontal="center" vertical="center" wrapText="1"/>
    </xf>
    <xf numFmtId="0" fontId="30" fillId="2" borderId="3" xfId="0" applyNumberFormat="1" applyFont="1" applyFill="1" applyBorder="1" applyAlignment="1" applyProtection="1">
      <alignment horizontal="left" vertical="center" wrapText="1"/>
    </xf>
    <xf numFmtId="3" fontId="22" fillId="2" borderId="3" xfId="0" applyNumberFormat="1" applyFont="1" applyFill="1" applyBorder="1" applyAlignment="1">
      <alignment horizontal="right"/>
    </xf>
    <xf numFmtId="0" fontId="31" fillId="2" borderId="3" xfId="0" applyNumberFormat="1" applyFont="1" applyFill="1" applyBorder="1" applyAlignment="1" applyProtection="1">
      <alignment horizontal="left" vertical="center" wrapText="1"/>
    </xf>
    <xf numFmtId="0" fontId="30" fillId="0" borderId="3" xfId="0" applyNumberFormat="1" applyFont="1" applyFill="1" applyBorder="1" applyAlignment="1" applyProtection="1">
      <alignment horizontal="left" vertical="center" wrapText="1"/>
    </xf>
    <xf numFmtId="0" fontId="33" fillId="0" borderId="3" xfId="0" applyNumberFormat="1" applyFont="1" applyFill="1" applyBorder="1" applyAlignment="1" applyProtection="1">
      <alignment horizontal="left" vertical="center" wrapText="1"/>
    </xf>
    <xf numFmtId="0" fontId="10" fillId="0" borderId="0" xfId="0" applyFont="1" applyFill="1"/>
    <xf numFmtId="0" fontId="31" fillId="2" borderId="3" xfId="0" quotePrefix="1" applyFont="1" applyFill="1" applyBorder="1" applyAlignment="1">
      <alignment horizontal="left" vertical="center"/>
    </xf>
    <xf numFmtId="0" fontId="33" fillId="2" borderId="3" xfId="0" quotePrefix="1" applyFont="1" applyFill="1" applyBorder="1" applyAlignment="1">
      <alignment horizontal="left" vertical="center"/>
    </xf>
    <xf numFmtId="0" fontId="30" fillId="2" borderId="3" xfId="0" quotePrefix="1" applyFont="1" applyFill="1" applyBorder="1" applyAlignment="1">
      <alignment horizontal="left" vertical="center"/>
    </xf>
    <xf numFmtId="0" fontId="33" fillId="2" borderId="3" xfId="0" quotePrefix="1" applyFont="1" applyFill="1" applyBorder="1" applyAlignment="1">
      <alignment horizontal="left" vertical="center" wrapText="1"/>
    </xf>
    <xf numFmtId="0" fontId="31" fillId="0" borderId="3" xfId="0" quotePrefix="1" applyFont="1" applyFill="1" applyBorder="1" applyAlignment="1">
      <alignment horizontal="left" vertical="center"/>
    </xf>
    <xf numFmtId="0" fontId="33" fillId="0" borderId="3" xfId="0" quotePrefix="1" applyFont="1" applyFill="1" applyBorder="1" applyAlignment="1">
      <alignment horizontal="left" vertical="center"/>
    </xf>
    <xf numFmtId="0" fontId="30" fillId="2" borderId="3" xfId="0" applyFont="1" applyFill="1" applyBorder="1" applyAlignment="1">
      <alignment horizontal="left" vertical="center"/>
    </xf>
    <xf numFmtId="0" fontId="30" fillId="2" borderId="3" xfId="0" applyNumberFormat="1" applyFont="1" applyFill="1" applyBorder="1" applyAlignment="1" applyProtection="1">
      <alignment horizontal="left" vertical="center"/>
    </xf>
    <xf numFmtId="0" fontId="30" fillId="2" borderId="3" xfId="0" applyNumberFormat="1" applyFont="1" applyFill="1" applyBorder="1" applyAlignment="1" applyProtection="1">
      <alignment vertical="center" wrapText="1"/>
    </xf>
    <xf numFmtId="0" fontId="31" fillId="2" borderId="3" xfId="0" applyNumberFormat="1" applyFont="1" applyFill="1" applyBorder="1" applyAlignment="1" applyProtection="1">
      <alignment vertical="center" wrapText="1"/>
    </xf>
    <xf numFmtId="3" fontId="22" fillId="2" borderId="3" xfId="0" applyNumberFormat="1" applyFont="1" applyFill="1" applyBorder="1" applyAlignment="1" applyProtection="1">
      <alignment horizontal="right" wrapText="1"/>
    </xf>
    <xf numFmtId="0" fontId="33" fillId="2" borderId="3" xfId="0" applyNumberFormat="1" applyFont="1" applyFill="1" applyBorder="1" applyAlignment="1" applyProtection="1">
      <alignment horizontal="left" vertical="center" wrapText="1"/>
    </xf>
    <xf numFmtId="0" fontId="33" fillId="2" borderId="3" xfId="0" applyNumberFormat="1" applyFont="1" applyFill="1" applyBorder="1" applyAlignment="1" applyProtection="1">
      <alignment vertical="center" wrapText="1"/>
    </xf>
    <xf numFmtId="0" fontId="23" fillId="0" borderId="0" xfId="0" applyFont="1"/>
    <xf numFmtId="0" fontId="30" fillId="0" borderId="3" xfId="0" quotePrefix="1" applyFont="1" applyFill="1" applyBorder="1" applyAlignment="1">
      <alignment horizontal="left" vertical="center"/>
    </xf>
    <xf numFmtId="0" fontId="31" fillId="0" borderId="3" xfId="0" applyNumberFormat="1" applyFont="1" applyFill="1" applyBorder="1" applyAlignment="1" applyProtection="1">
      <alignment horizontal="left" vertical="center" wrapText="1"/>
    </xf>
    <xf numFmtId="0" fontId="33" fillId="0" borderId="3" xfId="0" applyNumberFormat="1" applyFont="1" applyFill="1" applyBorder="1" applyAlignment="1" applyProtection="1">
      <alignment vertical="center" wrapText="1"/>
    </xf>
    <xf numFmtId="3" fontId="21" fillId="2" borderId="3" xfId="0" applyNumberFormat="1" applyFont="1" applyFill="1" applyBorder="1" applyAlignment="1">
      <alignment horizontal="right"/>
    </xf>
    <xf numFmtId="0" fontId="29" fillId="3" borderId="3" xfId="0" applyNumberFormat="1" applyFont="1" applyFill="1" applyBorder="1" applyAlignment="1" applyProtection="1">
      <alignment horizontal="center" vertical="center" wrapText="1"/>
    </xf>
    <xf numFmtId="0" fontId="29" fillId="2" borderId="3" xfId="0" applyNumberFormat="1" applyFont="1" applyFill="1" applyBorder="1" applyAlignment="1" applyProtection="1">
      <alignment horizontal="left" vertical="center" wrapText="1"/>
    </xf>
    <xf numFmtId="3" fontId="29" fillId="2" borderId="3" xfId="0" applyNumberFormat="1" applyFont="1" applyFill="1" applyBorder="1" applyAlignment="1">
      <alignment horizontal="right"/>
    </xf>
    <xf numFmtId="0" fontId="29" fillId="3" borderId="3" xfId="0" applyNumberFormat="1" applyFont="1" applyFill="1" applyBorder="1" applyAlignment="1" applyProtection="1">
      <alignment horizontal="left" vertical="center" wrapText="1"/>
    </xf>
    <xf numFmtId="3" fontId="29" fillId="3" borderId="3" xfId="0" applyNumberFormat="1" applyFont="1" applyFill="1" applyBorder="1" applyAlignment="1">
      <alignment horizontal="right"/>
    </xf>
    <xf numFmtId="0" fontId="35" fillId="2" borderId="3" xfId="0" applyNumberFormat="1" applyFont="1" applyFill="1" applyBorder="1" applyAlignment="1" applyProtection="1">
      <alignment horizontal="left" vertical="center" wrapText="1"/>
    </xf>
    <xf numFmtId="3" fontId="36" fillId="2" borderId="3" xfId="0" applyNumberFormat="1" applyFont="1" applyFill="1" applyBorder="1" applyAlignment="1">
      <alignment horizontal="right"/>
    </xf>
    <xf numFmtId="0" fontId="36" fillId="2" borderId="3" xfId="0" applyNumberFormat="1" applyFont="1" applyFill="1" applyBorder="1" applyAlignment="1" applyProtection="1">
      <alignment horizontal="left" vertical="center" wrapText="1"/>
    </xf>
    <xf numFmtId="0" fontId="36" fillId="2" borderId="1" xfId="0" applyNumberFormat="1" applyFont="1" applyFill="1" applyBorder="1" applyAlignment="1" applyProtection="1">
      <alignment horizontal="center" vertical="center" wrapText="1"/>
    </xf>
    <xf numFmtId="0" fontId="36" fillId="2" borderId="2" xfId="0" applyNumberFormat="1" applyFont="1" applyFill="1" applyBorder="1" applyAlignment="1" applyProtection="1">
      <alignment vertical="center" wrapText="1"/>
    </xf>
    <xf numFmtId="0" fontId="36" fillId="2" borderId="4" xfId="0" applyNumberFormat="1" applyFont="1" applyFill="1" applyBorder="1" applyAlignment="1" applyProtection="1">
      <alignment vertical="center" wrapText="1"/>
    </xf>
    <xf numFmtId="0" fontId="36" fillId="2" borderId="1" xfId="0" applyNumberFormat="1" applyFont="1" applyFill="1" applyBorder="1" applyAlignment="1" applyProtection="1">
      <alignment horizontal="left" vertical="center" wrapText="1" indent="1"/>
    </xf>
    <xf numFmtId="0" fontId="36" fillId="2" borderId="4" xfId="0" applyNumberFormat="1" applyFont="1" applyFill="1" applyBorder="1" applyAlignment="1" applyProtection="1">
      <alignment horizontal="left" vertical="center" wrapText="1"/>
    </xf>
    <xf numFmtId="0" fontId="36" fillId="2" borderId="9" xfId="0" applyNumberFormat="1" applyFont="1" applyFill="1" applyBorder="1" applyAlignment="1" applyProtection="1">
      <alignment horizontal="left" vertical="center" wrapText="1" indent="1"/>
    </xf>
    <xf numFmtId="0" fontId="36" fillId="2" borderId="5" xfId="0" applyNumberFormat="1" applyFont="1" applyFill="1" applyBorder="1" applyAlignment="1" applyProtection="1">
      <alignment horizontal="center" vertical="center" wrapText="1"/>
    </xf>
    <xf numFmtId="0" fontId="30" fillId="2" borderId="3" xfId="0" applyNumberFormat="1" applyFont="1" applyFill="1" applyBorder="1" applyAlignment="1" applyProtection="1">
      <alignment horizontal="center" vertical="center" wrapText="1"/>
    </xf>
    <xf numFmtId="3" fontId="22" fillId="2" borderId="3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0" fillId="0" borderId="3" xfId="0" applyNumberFormat="1" applyFont="1" applyFill="1" applyBorder="1" applyAlignment="1" applyProtection="1">
      <alignment vertical="center" wrapText="1"/>
    </xf>
    <xf numFmtId="0" fontId="32" fillId="0" borderId="3" xfId="0" applyNumberFormat="1" applyFont="1" applyFill="1" applyBorder="1" applyAlignment="1" applyProtection="1">
      <alignment vertical="center" wrapText="1"/>
    </xf>
    <xf numFmtId="0" fontId="31" fillId="2" borderId="3" xfId="0" quotePrefix="1" applyFont="1" applyFill="1" applyBorder="1" applyAlignment="1">
      <alignment vertical="center"/>
    </xf>
    <xf numFmtId="0" fontId="33" fillId="2" borderId="3" xfId="0" quotePrefix="1" applyFont="1" applyFill="1" applyBorder="1" applyAlignment="1">
      <alignment vertical="center"/>
    </xf>
    <xf numFmtId="0" fontId="30" fillId="2" borderId="3" xfId="0" quotePrefix="1" applyFont="1" applyFill="1" applyBorder="1" applyAlignment="1">
      <alignment vertical="center"/>
    </xf>
    <xf numFmtId="0" fontId="33" fillId="2" borderId="3" xfId="0" quotePrefix="1" applyFont="1" applyFill="1" applyBorder="1" applyAlignment="1">
      <alignment vertical="center" wrapText="1"/>
    </xf>
    <xf numFmtId="0" fontId="31" fillId="0" borderId="3" xfId="0" quotePrefix="1" applyFont="1" applyFill="1" applyBorder="1" applyAlignment="1">
      <alignment vertical="center"/>
    </xf>
    <xf numFmtId="0" fontId="33" fillId="0" borderId="3" xfId="0" quotePrefix="1" applyFont="1" applyFill="1" applyBorder="1" applyAlignment="1">
      <alignment vertical="center"/>
    </xf>
    <xf numFmtId="0" fontId="33" fillId="0" borderId="3" xfId="0" quotePrefix="1" applyFont="1" applyFill="1" applyBorder="1" applyAlignment="1">
      <alignment vertical="center" wrapText="1"/>
    </xf>
    <xf numFmtId="0" fontId="30" fillId="2" borderId="3" xfId="0" applyFont="1" applyFill="1" applyBorder="1" applyAlignment="1">
      <alignment vertical="center"/>
    </xf>
    <xf numFmtId="0" fontId="30" fillId="2" borderId="3" xfId="0" applyNumberFormat="1" applyFont="1" applyFill="1" applyBorder="1" applyAlignment="1" applyProtection="1">
      <alignment vertical="center"/>
    </xf>
    <xf numFmtId="3" fontId="22" fillId="2" borderId="3" xfId="0" applyNumberFormat="1" applyFont="1" applyFill="1" applyBorder="1" applyAlignment="1">
      <alignment vertical="center"/>
    </xf>
    <xf numFmtId="3" fontId="22" fillId="2" borderId="3" xfId="0" applyNumberFormat="1" applyFont="1" applyFill="1" applyBorder="1" applyAlignment="1" applyProtection="1">
      <alignment vertical="center" wrapText="1"/>
    </xf>
    <xf numFmtId="3" fontId="21" fillId="2" borderId="3" xfId="0" applyNumberFormat="1" applyFont="1" applyFill="1" applyBorder="1" applyAlignment="1">
      <alignment vertical="center"/>
    </xf>
    <xf numFmtId="0" fontId="30" fillId="2" borderId="3" xfId="0" quotePrefix="1" applyFont="1" applyFill="1" applyBorder="1" applyAlignment="1">
      <alignment vertical="center" wrapText="1"/>
    </xf>
    <xf numFmtId="0" fontId="32" fillId="2" borderId="3" xfId="0" quotePrefix="1" applyFont="1" applyFill="1" applyBorder="1" applyAlignment="1">
      <alignment vertical="center"/>
    </xf>
    <xf numFmtId="3" fontId="37" fillId="0" borderId="3" xfId="0" applyNumberFormat="1" applyFont="1" applyFill="1" applyBorder="1" applyAlignment="1">
      <alignment vertical="center"/>
    </xf>
    <xf numFmtId="3" fontId="37" fillId="2" borderId="3" xfId="0" applyNumberFormat="1" applyFont="1" applyFill="1" applyBorder="1" applyAlignment="1">
      <alignment vertical="center"/>
    </xf>
    <xf numFmtId="0" fontId="0" fillId="0" borderId="0" xfId="0" applyFont="1"/>
    <xf numFmtId="3" fontId="21" fillId="0" borderId="3" xfId="0" applyNumberFormat="1" applyFont="1" applyFill="1" applyBorder="1" applyAlignment="1">
      <alignment horizontal="right"/>
    </xf>
    <xf numFmtId="0" fontId="9" fillId="0" borderId="0" xfId="0" applyFont="1"/>
    <xf numFmtId="0" fontId="1" fillId="0" borderId="0" xfId="0" applyFont="1"/>
    <xf numFmtId="0" fontId="32" fillId="2" borderId="3" xfId="0" quotePrefix="1" applyFont="1" applyFill="1" applyBorder="1" applyAlignment="1">
      <alignment horizontal="left" vertical="center"/>
    </xf>
    <xf numFmtId="0" fontId="1" fillId="0" borderId="0" xfId="0" applyFont="1" applyFill="1"/>
    <xf numFmtId="3" fontId="37" fillId="0" borderId="3" xfId="0" applyNumberFormat="1" applyFont="1" applyFill="1" applyBorder="1" applyAlignment="1">
      <alignment horizontal="right"/>
    </xf>
    <xf numFmtId="3" fontId="37" fillId="0" borderId="3" xfId="0" applyNumberFormat="1" applyFont="1" applyFill="1" applyBorder="1" applyAlignment="1" applyProtection="1">
      <alignment horizontal="right" wrapText="1"/>
    </xf>
    <xf numFmtId="3" fontId="37" fillId="2" borderId="3" xfId="0" applyNumberFormat="1" applyFont="1" applyFill="1" applyBorder="1" applyAlignment="1">
      <alignment horizontal="right"/>
    </xf>
    <xf numFmtId="3" fontId="37" fillId="2" borderId="3" xfId="0" applyNumberFormat="1" applyFont="1" applyFill="1" applyBorder="1" applyAlignment="1" applyProtection="1">
      <alignment horizontal="right" wrapText="1"/>
    </xf>
    <xf numFmtId="3" fontId="35" fillId="2" borderId="3" xfId="0" applyNumberFormat="1" applyFont="1" applyFill="1" applyBorder="1" applyAlignment="1">
      <alignment horizontal="right"/>
    </xf>
    <xf numFmtId="0" fontId="38" fillId="0" borderId="0" xfId="0" applyFont="1"/>
    <xf numFmtId="0" fontId="21" fillId="0" borderId="0" xfId="0" applyNumberFormat="1" applyFont="1" applyFill="1" applyBorder="1" applyAlignment="1" applyProtection="1">
      <alignment horizontal="center" vertical="center" wrapText="1"/>
    </xf>
    <xf numFmtId="0" fontId="22" fillId="0" borderId="0" xfId="0" applyNumberFormat="1" applyFont="1" applyFill="1" applyBorder="1" applyAlignment="1" applyProtection="1">
      <alignment vertical="center" wrapText="1"/>
    </xf>
    <xf numFmtId="0" fontId="15" fillId="3" borderId="1" xfId="0" applyNumberFormat="1" applyFont="1" applyFill="1" applyBorder="1" applyAlignment="1" applyProtection="1">
      <alignment horizontal="left" vertical="center" wrapText="1"/>
    </xf>
    <xf numFmtId="0" fontId="18" fillId="3" borderId="2" xfId="0" applyNumberFormat="1" applyFont="1" applyFill="1" applyBorder="1" applyAlignment="1" applyProtection="1">
      <alignment vertical="center" wrapText="1"/>
    </xf>
    <xf numFmtId="0" fontId="18" fillId="3" borderId="2" xfId="0" applyNumberFormat="1" applyFont="1" applyFill="1" applyBorder="1" applyAlignment="1" applyProtection="1">
      <alignment vertical="center"/>
    </xf>
    <xf numFmtId="0" fontId="15" fillId="0" borderId="1" xfId="0" applyNumberFormat="1" applyFont="1" applyFill="1" applyBorder="1" applyAlignment="1" applyProtection="1">
      <alignment horizontal="left" vertical="center" wrapText="1"/>
    </xf>
    <xf numFmtId="0" fontId="18" fillId="0" borderId="2" xfId="0" applyNumberFormat="1" applyFont="1" applyFill="1" applyBorder="1" applyAlignment="1" applyProtection="1">
      <alignment vertical="center" wrapText="1"/>
    </xf>
    <xf numFmtId="0" fontId="18" fillId="0" borderId="2" xfId="0" applyNumberFormat="1" applyFont="1" applyFill="1" applyBorder="1" applyAlignment="1" applyProtection="1">
      <alignment vertical="center"/>
    </xf>
    <xf numFmtId="0" fontId="15" fillId="0" borderId="1" xfId="0" quotePrefix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 wrapText="1"/>
    </xf>
    <xf numFmtId="0" fontId="15" fillId="3" borderId="1" xfId="0" quotePrefix="1" applyNumberFormat="1" applyFont="1" applyFill="1" applyBorder="1" applyAlignment="1" applyProtection="1">
      <alignment horizontal="left" vertical="center" wrapText="1"/>
    </xf>
    <xf numFmtId="0" fontId="15" fillId="0" borderId="1" xfId="0" quotePrefix="1" applyFont="1" applyBorder="1" applyAlignment="1">
      <alignment horizontal="left" vertical="center"/>
    </xf>
    <xf numFmtId="0" fontId="26" fillId="0" borderId="0" xfId="0" applyNumberFormat="1" applyFont="1" applyFill="1" applyBorder="1" applyAlignment="1" applyProtection="1">
      <alignment wrapText="1"/>
    </xf>
    <xf numFmtId="0" fontId="28" fillId="0" borderId="0" xfId="0" applyNumberFormat="1" applyFont="1" applyFill="1" applyBorder="1" applyAlignment="1" applyProtection="1">
      <alignment wrapText="1"/>
    </xf>
    <xf numFmtId="0" fontId="23" fillId="0" borderId="0" xfId="0" applyFont="1" applyAlignment="1">
      <alignment wrapText="1"/>
    </xf>
    <xf numFmtId="0" fontId="24" fillId="0" borderId="1" xfId="0" quotePrefix="1" applyNumberFormat="1" applyFont="1" applyFill="1" applyBorder="1" applyAlignment="1" applyProtection="1">
      <alignment horizontal="left" vertical="center" wrapText="1"/>
    </xf>
    <xf numFmtId="0" fontId="25" fillId="0" borderId="2" xfId="0" applyNumberFormat="1" applyFont="1" applyFill="1" applyBorder="1" applyAlignment="1" applyProtection="1">
      <alignment vertical="center" wrapText="1"/>
    </xf>
    <xf numFmtId="0" fontId="13" fillId="4" borderId="1" xfId="0" applyNumberFormat="1" applyFont="1" applyFill="1" applyBorder="1" applyAlignment="1" applyProtection="1">
      <alignment horizontal="left" vertical="center" wrapText="1"/>
    </xf>
    <xf numFmtId="0" fontId="13" fillId="4" borderId="2" xfId="0" applyNumberFormat="1" applyFont="1" applyFill="1" applyBorder="1" applyAlignment="1" applyProtection="1">
      <alignment horizontal="left" vertical="center" wrapText="1"/>
    </xf>
    <xf numFmtId="0" fontId="13" fillId="4" borderId="4" xfId="0" applyNumberFormat="1" applyFont="1" applyFill="1" applyBorder="1" applyAlignment="1" applyProtection="1">
      <alignment horizontal="left" vertical="center" wrapText="1"/>
    </xf>
    <xf numFmtId="0" fontId="13" fillId="3" borderId="1" xfId="0" applyNumberFormat="1" applyFont="1" applyFill="1" applyBorder="1" applyAlignment="1" applyProtection="1">
      <alignment horizontal="left" vertical="center" wrapText="1"/>
    </xf>
    <xf numFmtId="0" fontId="13" fillId="3" borderId="2" xfId="0" applyNumberFormat="1" applyFont="1" applyFill="1" applyBorder="1" applyAlignment="1" applyProtection="1">
      <alignment horizontal="left" vertical="center" wrapText="1"/>
    </xf>
    <xf numFmtId="0" fontId="13" fillId="3" borderId="4" xfId="0" applyNumberFormat="1" applyFont="1" applyFill="1" applyBorder="1" applyAlignment="1" applyProtection="1">
      <alignment horizontal="left" vertical="center" wrapText="1"/>
    </xf>
    <xf numFmtId="0" fontId="21" fillId="0" borderId="8" xfId="0" quotePrefix="1" applyNumberFormat="1" applyFont="1" applyFill="1" applyBorder="1" applyAlignment="1" applyProtection="1">
      <alignment horizontal="center" vertical="center" wrapText="1"/>
    </xf>
    <xf numFmtId="0" fontId="21" fillId="0" borderId="5" xfId="0" quotePrefix="1" applyNumberFormat="1" applyFont="1" applyFill="1" applyBorder="1" applyAlignment="1" applyProtection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20" fillId="0" borderId="1" xfId="0" quotePrefix="1" applyFont="1" applyBorder="1" applyAlignment="1">
      <alignment horizontal="center" wrapText="1"/>
    </xf>
    <xf numFmtId="0" fontId="20" fillId="0" borderId="2" xfId="0" quotePrefix="1" applyFont="1" applyBorder="1" applyAlignment="1">
      <alignment horizontal="center" wrapText="1"/>
    </xf>
    <xf numFmtId="0" fontId="20" fillId="0" borderId="4" xfId="0" quotePrefix="1" applyFont="1" applyBorder="1" applyAlignment="1">
      <alignment horizontal="center" wrapText="1"/>
    </xf>
    <xf numFmtId="0" fontId="15" fillId="0" borderId="8" xfId="0" quotePrefix="1" applyNumberFormat="1" applyFont="1" applyFill="1" applyBorder="1" applyAlignment="1" applyProtection="1">
      <alignment horizontal="center" wrapText="1"/>
    </xf>
    <xf numFmtId="0" fontId="15" fillId="0" borderId="1" xfId="0" quotePrefix="1" applyNumberFormat="1" applyFont="1" applyFill="1" applyBorder="1" applyAlignment="1" applyProtection="1">
      <alignment horizontal="left" vertical="center" wrapText="1"/>
    </xf>
    <xf numFmtId="0" fontId="15" fillId="0" borderId="2" xfId="0" applyNumberFormat="1" applyFont="1" applyFill="1" applyBorder="1" applyAlignment="1" applyProtection="1">
      <alignment horizontal="left" vertical="center" wrapText="1"/>
    </xf>
    <xf numFmtId="0" fontId="15" fillId="0" borderId="4" xfId="0" applyNumberFormat="1" applyFont="1" applyFill="1" applyBorder="1" applyAlignment="1" applyProtection="1">
      <alignment horizontal="left" vertical="center" wrapText="1"/>
    </xf>
    <xf numFmtId="0" fontId="21" fillId="0" borderId="5" xfId="0" applyNumberFormat="1" applyFont="1" applyFill="1" applyBorder="1" applyAlignment="1" applyProtection="1">
      <alignment horizontal="center" wrapText="1"/>
    </xf>
    <xf numFmtId="0" fontId="21" fillId="0" borderId="8" xfId="0" applyNumberFormat="1" applyFont="1" applyFill="1" applyBorder="1" applyAlignment="1" applyProtection="1">
      <alignment horizontal="center" vertical="center" wrapText="1"/>
    </xf>
    <xf numFmtId="0" fontId="21" fillId="0" borderId="5" xfId="0" applyNumberFormat="1" applyFont="1" applyFill="1" applyBorder="1" applyAlignment="1" applyProtection="1">
      <alignment horizontal="center" vertical="center" wrapText="1"/>
    </xf>
    <xf numFmtId="0" fontId="29" fillId="0" borderId="0" xfId="0" applyNumberFormat="1" applyFont="1" applyFill="1" applyBorder="1" applyAlignment="1" applyProtection="1">
      <alignment horizontal="center" vertical="center" wrapText="1"/>
    </xf>
    <xf numFmtId="0" fontId="21" fillId="3" borderId="1" xfId="0" applyNumberFormat="1" applyFont="1" applyFill="1" applyBorder="1" applyAlignment="1" applyProtection="1">
      <alignment horizontal="center" vertical="center" wrapText="1"/>
    </xf>
    <xf numFmtId="0" fontId="21" fillId="3" borderId="2" xfId="0" applyNumberFormat="1" applyFont="1" applyFill="1" applyBorder="1" applyAlignment="1" applyProtection="1">
      <alignment horizontal="center" vertical="center" wrapText="1"/>
    </xf>
    <xf numFmtId="0" fontId="21" fillId="3" borderId="4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7" fillId="0" borderId="0" xfId="0" applyFont="1" applyAlignment="1">
      <alignment wrapText="1"/>
    </xf>
    <xf numFmtId="0" fontId="35" fillId="2" borderId="3" xfId="0" applyNumberFormat="1" applyFont="1" applyFill="1" applyBorder="1" applyAlignment="1" applyProtection="1">
      <alignment horizontal="left" vertical="center" wrapText="1"/>
    </xf>
    <xf numFmtId="0" fontId="29" fillId="2" borderId="3" xfId="0" applyNumberFormat="1" applyFont="1" applyFill="1" applyBorder="1" applyAlignment="1" applyProtection="1">
      <alignment horizontal="left" vertical="center" wrapText="1"/>
    </xf>
    <xf numFmtId="0" fontId="29" fillId="3" borderId="3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9" fillId="3" borderId="3" xfId="0" applyNumberFormat="1" applyFont="1" applyFill="1" applyBorder="1" applyAlignment="1" applyProtection="1">
      <alignment horizontal="center" vertical="center" wrapText="1"/>
    </xf>
    <xf numFmtId="0" fontId="34" fillId="3" borderId="3" xfId="0" applyFont="1" applyFill="1" applyBorder="1" applyAlignment="1">
      <alignment horizontal="center" vertical="center" wrapText="1"/>
    </xf>
    <xf numFmtId="0" fontId="36" fillId="2" borderId="2" xfId="0" applyNumberFormat="1" applyFont="1" applyFill="1" applyBorder="1" applyAlignment="1" applyProtection="1">
      <alignment horizontal="center" vertical="center" wrapText="1"/>
    </xf>
    <xf numFmtId="0" fontId="36" fillId="2" borderId="4" xfId="0" applyNumberFormat="1" applyFont="1" applyFill="1" applyBorder="1" applyAlignment="1" applyProtection="1">
      <alignment horizontal="center" vertical="center" wrapText="1"/>
    </xf>
    <xf numFmtId="0" fontId="35" fillId="2" borderId="1" xfId="0" applyNumberFormat="1" applyFont="1" applyFill="1" applyBorder="1" applyAlignment="1" applyProtection="1">
      <alignment horizontal="left" vertical="center" wrapText="1"/>
    </xf>
    <xf numFmtId="0" fontId="35" fillId="2" borderId="2" xfId="0" applyNumberFormat="1" applyFont="1" applyFill="1" applyBorder="1" applyAlignment="1" applyProtection="1">
      <alignment horizontal="left" vertical="center" wrapText="1"/>
    </xf>
    <xf numFmtId="0" fontId="35" fillId="2" borderId="4" xfId="0" applyNumberFormat="1" applyFont="1" applyFill="1" applyBorder="1" applyAlignment="1" applyProtection="1">
      <alignment horizontal="left" vertical="center" wrapText="1"/>
    </xf>
    <xf numFmtId="0" fontId="36" fillId="2" borderId="3" xfId="0" applyNumberFormat="1" applyFont="1" applyFill="1" applyBorder="1" applyAlignment="1" applyProtection="1">
      <alignment horizontal="left" vertical="center" wrapText="1"/>
    </xf>
    <xf numFmtId="0" fontId="36" fillId="2" borderId="3" xfId="0" applyNumberFormat="1" applyFont="1" applyFill="1" applyBorder="1" applyAlignment="1" applyProtection="1">
      <alignment horizontal="left" vertical="center" wrapText="1" indent="1"/>
    </xf>
    <xf numFmtId="0" fontId="36" fillId="3" borderId="6" xfId="0" applyNumberFormat="1" applyFont="1" applyFill="1" applyBorder="1" applyAlignment="1" applyProtection="1">
      <alignment horizontal="left" vertical="center" wrapText="1"/>
    </xf>
    <xf numFmtId="0" fontId="29" fillId="2" borderId="7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0" fontId="13" fillId="2" borderId="2" xfId="0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9" fillId="3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3" fillId="3" borderId="1" xfId="0" applyNumberFormat="1" applyFont="1" applyFill="1" applyBorder="1" applyAlignment="1" applyProtection="1">
      <alignment horizontal="center" vertical="center" wrapText="1"/>
    </xf>
    <xf numFmtId="0" fontId="13" fillId="3" borderId="2" xfId="0" applyNumberFormat="1" applyFont="1" applyFill="1" applyBorder="1" applyAlignment="1" applyProtection="1">
      <alignment horizontal="center" vertical="center" wrapText="1"/>
    </xf>
    <xf numFmtId="0" fontId="18" fillId="2" borderId="8" xfId="0" applyNumberFormat="1" applyFont="1" applyFill="1" applyBorder="1" applyAlignment="1" applyProtection="1">
      <alignment horizontal="center" vertical="center" wrapText="1"/>
    </xf>
    <xf numFmtId="0" fontId="18" fillId="2" borderId="0" xfId="0" applyNumberFormat="1" applyFont="1" applyFill="1" applyBorder="1" applyAlignment="1" applyProtection="1">
      <alignment horizontal="center" vertical="center" wrapText="1"/>
    </xf>
    <xf numFmtId="3" fontId="13" fillId="3" borderId="3" xfId="0" quotePrefix="1" applyNumberFormat="1" applyFont="1" applyFill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8"/>
  <sheetViews>
    <sheetView tabSelected="1" workbookViewId="0">
      <selection activeCell="M14" sqref="M14"/>
    </sheetView>
  </sheetViews>
  <sheetFormatPr defaultRowHeight="15" x14ac:dyDescent="0.25"/>
  <cols>
    <col min="4" max="4" width="6" customWidth="1"/>
    <col min="5" max="5" width="22.140625" customWidth="1"/>
    <col min="6" max="6" width="20.7109375" customWidth="1"/>
    <col min="7" max="7" width="24.5703125" customWidth="1"/>
    <col min="8" max="8" width="20.7109375" customWidth="1"/>
  </cols>
  <sheetData>
    <row r="1" spans="1:8" ht="42" customHeight="1" x14ac:dyDescent="0.25">
      <c r="A1" s="152" t="s">
        <v>92</v>
      </c>
      <c r="B1" s="152"/>
      <c r="C1" s="152"/>
      <c r="D1" s="152"/>
      <c r="E1" s="152"/>
      <c r="F1" s="152"/>
      <c r="G1" s="152"/>
      <c r="H1" s="152"/>
    </row>
    <row r="2" spans="1:8" ht="18" customHeight="1" x14ac:dyDescent="0.25">
      <c r="A2" s="55"/>
      <c r="B2" s="55"/>
      <c r="C2" s="55"/>
      <c r="D2" s="55"/>
      <c r="E2" s="55"/>
      <c r="F2" s="55"/>
      <c r="G2" s="55"/>
      <c r="H2" s="55"/>
    </row>
    <row r="3" spans="1:8" ht="18" customHeight="1" x14ac:dyDescent="0.25">
      <c r="A3" s="143" t="s">
        <v>34</v>
      </c>
      <c r="B3" s="143"/>
      <c r="C3" s="143"/>
      <c r="D3" s="143"/>
      <c r="E3" s="143"/>
      <c r="F3" s="143"/>
      <c r="G3" s="144"/>
      <c r="H3" s="144"/>
    </row>
    <row r="4" spans="1:8" ht="12" customHeight="1" x14ac:dyDescent="0.25">
      <c r="A4" s="143"/>
      <c r="B4" s="143"/>
      <c r="C4" s="143"/>
      <c r="D4" s="143"/>
      <c r="E4" s="143"/>
      <c r="F4" s="143"/>
      <c r="G4" s="143"/>
      <c r="H4" s="143"/>
    </row>
    <row r="5" spans="1:8" ht="18" customHeight="1" x14ac:dyDescent="0.3">
      <c r="A5" s="143" t="s">
        <v>42</v>
      </c>
      <c r="B5" s="157"/>
      <c r="C5" s="157"/>
      <c r="D5" s="157"/>
      <c r="E5" s="157"/>
      <c r="F5" s="157"/>
      <c r="G5" s="157"/>
      <c r="H5" s="157"/>
    </row>
    <row r="6" spans="1:8" ht="12" customHeight="1" x14ac:dyDescent="0.3">
      <c r="A6" s="177"/>
      <c r="B6" s="177"/>
      <c r="C6" s="177"/>
      <c r="D6" s="177"/>
      <c r="E6" s="177"/>
      <c r="F6" s="177"/>
      <c r="G6" s="177"/>
      <c r="H6" s="177"/>
    </row>
    <row r="7" spans="1:8" ht="31.5" x14ac:dyDescent="0.25">
      <c r="A7" s="170"/>
      <c r="B7" s="171"/>
      <c r="C7" s="171"/>
      <c r="D7" s="171"/>
      <c r="E7" s="172"/>
      <c r="F7" s="49" t="s">
        <v>109</v>
      </c>
      <c r="G7" s="49" t="s">
        <v>90</v>
      </c>
      <c r="H7" s="49" t="s">
        <v>93</v>
      </c>
    </row>
    <row r="8" spans="1:8" ht="24" customHeight="1" x14ac:dyDescent="0.25">
      <c r="A8" s="145" t="s">
        <v>0</v>
      </c>
      <c r="B8" s="146"/>
      <c r="C8" s="146"/>
      <c r="D8" s="146"/>
      <c r="E8" s="147"/>
      <c r="F8" s="56">
        <f>F9+F10</f>
        <v>2814503</v>
      </c>
      <c r="G8" s="56">
        <f>H8-F8</f>
        <v>262362.4700000002</v>
      </c>
      <c r="H8" s="56">
        <f>H9+H10</f>
        <v>3076865.47</v>
      </c>
    </row>
    <row r="9" spans="1:8" ht="20.25" customHeight="1" x14ac:dyDescent="0.25">
      <c r="A9" s="148" t="s">
        <v>1</v>
      </c>
      <c r="B9" s="149"/>
      <c r="C9" s="149"/>
      <c r="D9" s="149"/>
      <c r="E9" s="150"/>
      <c r="F9" s="57">
        <v>2814503</v>
      </c>
      <c r="G9" s="57">
        <f>H9-F9</f>
        <v>262362.4700000002</v>
      </c>
      <c r="H9" s="57">
        <v>3076865.47</v>
      </c>
    </row>
    <row r="10" spans="1:8" ht="20.25" customHeight="1" x14ac:dyDescent="0.25">
      <c r="A10" s="151" t="s">
        <v>2</v>
      </c>
      <c r="B10" s="150"/>
      <c r="C10" s="150"/>
      <c r="D10" s="150"/>
      <c r="E10" s="150"/>
      <c r="F10" s="57"/>
      <c r="G10" s="57"/>
      <c r="H10" s="57"/>
    </row>
    <row r="11" spans="1:8" ht="24" customHeight="1" x14ac:dyDescent="0.25">
      <c r="A11" s="58" t="s">
        <v>3</v>
      </c>
      <c r="B11" s="59"/>
      <c r="C11" s="59"/>
      <c r="D11" s="59"/>
      <c r="E11" s="59"/>
      <c r="F11" s="56">
        <f>F12+F13</f>
        <v>2815503</v>
      </c>
      <c r="G11" s="56">
        <f>H11-F11</f>
        <v>246429.22999999998</v>
      </c>
      <c r="H11" s="56">
        <f t="shared" ref="H11" si="0">H12+H13</f>
        <v>3061932.23</v>
      </c>
    </row>
    <row r="12" spans="1:8" ht="20.25" customHeight="1" x14ac:dyDescent="0.25">
      <c r="A12" s="174" t="s">
        <v>4</v>
      </c>
      <c r="B12" s="149"/>
      <c r="C12" s="149"/>
      <c r="D12" s="149"/>
      <c r="E12" s="149"/>
      <c r="F12" s="57">
        <v>2778853</v>
      </c>
      <c r="G12" s="57">
        <f>H12-F12</f>
        <v>242909.33000000007</v>
      </c>
      <c r="H12" s="60">
        <v>3021762.33</v>
      </c>
    </row>
    <row r="13" spans="1:8" ht="20.25" customHeight="1" x14ac:dyDescent="0.25">
      <c r="A13" s="154" t="s">
        <v>5</v>
      </c>
      <c r="B13" s="150"/>
      <c r="C13" s="150"/>
      <c r="D13" s="150"/>
      <c r="E13" s="150"/>
      <c r="F13" s="61">
        <v>36650</v>
      </c>
      <c r="G13" s="57">
        <f>H13-F13</f>
        <v>3519.9000000000015</v>
      </c>
      <c r="H13" s="60">
        <v>40169.9</v>
      </c>
    </row>
    <row r="14" spans="1:8" ht="24" customHeight="1" x14ac:dyDescent="0.25">
      <c r="A14" s="153" t="s">
        <v>6</v>
      </c>
      <c r="B14" s="146"/>
      <c r="C14" s="146"/>
      <c r="D14" s="146"/>
      <c r="E14" s="146"/>
      <c r="F14" s="62">
        <f>F11-F8</f>
        <v>1000</v>
      </c>
      <c r="G14" s="62">
        <f t="shared" ref="G14:H14" si="1">G11-G8</f>
        <v>-15933.240000000224</v>
      </c>
      <c r="H14" s="62">
        <f t="shared" si="1"/>
        <v>-14933.240000000224</v>
      </c>
    </row>
    <row r="15" spans="1:8" ht="12" customHeight="1" x14ac:dyDescent="0.25">
      <c r="A15" s="178"/>
      <c r="B15" s="178"/>
      <c r="C15" s="178"/>
      <c r="D15" s="178"/>
      <c r="E15" s="178"/>
      <c r="F15" s="178"/>
      <c r="G15" s="178"/>
      <c r="H15" s="178"/>
    </row>
    <row r="16" spans="1:8" ht="18" customHeight="1" x14ac:dyDescent="0.3">
      <c r="A16" s="143" t="s">
        <v>43</v>
      </c>
      <c r="B16" s="157"/>
      <c r="C16" s="157"/>
      <c r="D16" s="157"/>
      <c r="E16" s="157"/>
      <c r="F16" s="157"/>
      <c r="G16" s="157"/>
      <c r="H16" s="157"/>
    </row>
    <row r="17" spans="1:8" ht="12" customHeight="1" x14ac:dyDescent="0.25">
      <c r="A17" s="179"/>
      <c r="B17" s="179"/>
      <c r="C17" s="179"/>
      <c r="D17" s="179"/>
      <c r="E17" s="179"/>
      <c r="F17" s="179"/>
      <c r="G17" s="179"/>
      <c r="H17" s="179"/>
    </row>
    <row r="18" spans="1:8" ht="31.5" customHeight="1" x14ac:dyDescent="0.25">
      <c r="A18" s="170"/>
      <c r="B18" s="171"/>
      <c r="C18" s="171"/>
      <c r="D18" s="171"/>
      <c r="E18" s="172"/>
      <c r="F18" s="49" t="s">
        <v>109</v>
      </c>
      <c r="G18" s="49" t="s">
        <v>90</v>
      </c>
      <c r="H18" s="49" t="s">
        <v>93</v>
      </c>
    </row>
    <row r="19" spans="1:8" ht="29.25" customHeight="1" x14ac:dyDescent="0.25">
      <c r="A19" s="148" t="s">
        <v>8</v>
      </c>
      <c r="B19" s="175"/>
      <c r="C19" s="175"/>
      <c r="D19" s="175"/>
      <c r="E19" s="176"/>
      <c r="F19" s="61"/>
      <c r="G19" s="61"/>
      <c r="H19" s="61"/>
    </row>
    <row r="20" spans="1:8" ht="28.5" customHeight="1" x14ac:dyDescent="0.25">
      <c r="A20" s="148" t="s">
        <v>9</v>
      </c>
      <c r="B20" s="149"/>
      <c r="C20" s="149"/>
      <c r="D20" s="149"/>
      <c r="E20" s="149"/>
      <c r="F20" s="61"/>
      <c r="G20" s="61"/>
      <c r="H20" s="61"/>
    </row>
    <row r="21" spans="1:8" ht="21" customHeight="1" x14ac:dyDescent="0.25">
      <c r="A21" s="153" t="s">
        <v>10</v>
      </c>
      <c r="B21" s="146"/>
      <c r="C21" s="146"/>
      <c r="D21" s="146"/>
      <c r="E21" s="146"/>
      <c r="F21" s="56">
        <v>0</v>
      </c>
      <c r="G21" s="56">
        <v>0</v>
      </c>
      <c r="H21" s="56">
        <v>0</v>
      </c>
    </row>
    <row r="22" spans="1:8" ht="12" customHeight="1" x14ac:dyDescent="0.25">
      <c r="A22" s="166"/>
      <c r="B22" s="166"/>
      <c r="C22" s="166"/>
      <c r="D22" s="166"/>
      <c r="E22" s="166"/>
      <c r="F22" s="166"/>
      <c r="G22" s="166"/>
      <c r="H22" s="166"/>
    </row>
    <row r="23" spans="1:8" ht="18" customHeight="1" x14ac:dyDescent="0.3">
      <c r="A23" s="143" t="s">
        <v>56</v>
      </c>
      <c r="B23" s="157"/>
      <c r="C23" s="157"/>
      <c r="D23" s="157"/>
      <c r="E23" s="157"/>
      <c r="F23" s="157"/>
      <c r="G23" s="157"/>
      <c r="H23" s="157"/>
    </row>
    <row r="24" spans="1:8" ht="12" customHeight="1" x14ac:dyDescent="0.25">
      <c r="A24" s="167"/>
      <c r="B24" s="167"/>
      <c r="C24" s="167"/>
      <c r="D24" s="167"/>
      <c r="E24" s="167"/>
      <c r="F24" s="167"/>
      <c r="G24" s="167"/>
      <c r="H24" s="167"/>
    </row>
    <row r="25" spans="1:8" ht="31.5" customHeight="1" x14ac:dyDescent="0.25">
      <c r="A25" s="170"/>
      <c r="B25" s="171"/>
      <c r="C25" s="171"/>
      <c r="D25" s="171"/>
      <c r="E25" s="172"/>
      <c r="F25" s="49" t="s">
        <v>109</v>
      </c>
      <c r="G25" s="49" t="s">
        <v>90</v>
      </c>
      <c r="H25" s="49" t="s">
        <v>93</v>
      </c>
    </row>
    <row r="26" spans="1:8" ht="31.5" customHeight="1" x14ac:dyDescent="0.25">
      <c r="A26" s="160" t="s">
        <v>44</v>
      </c>
      <c r="B26" s="161"/>
      <c r="C26" s="161"/>
      <c r="D26" s="161"/>
      <c r="E26" s="162"/>
      <c r="F26" s="63">
        <v>0</v>
      </c>
      <c r="G26" s="63">
        <v>0</v>
      </c>
      <c r="H26" s="64">
        <v>0</v>
      </c>
    </row>
    <row r="27" spans="1:8" ht="31.5" customHeight="1" x14ac:dyDescent="0.25">
      <c r="A27" s="163" t="s">
        <v>7</v>
      </c>
      <c r="B27" s="164"/>
      <c r="C27" s="164"/>
      <c r="D27" s="164"/>
      <c r="E27" s="165"/>
      <c r="F27" s="65">
        <v>1000</v>
      </c>
      <c r="G27" s="65">
        <f>G14</f>
        <v>-15933.240000000224</v>
      </c>
      <c r="H27" s="217">
        <f>H14</f>
        <v>-14933.240000000224</v>
      </c>
    </row>
    <row r="28" spans="1:8" ht="12" customHeight="1" x14ac:dyDescent="0.25">
      <c r="A28" s="168"/>
      <c r="B28" s="168"/>
      <c r="C28" s="168"/>
      <c r="D28" s="168"/>
      <c r="E28" s="168"/>
      <c r="F28" s="168"/>
      <c r="G28" s="168"/>
      <c r="H28" s="168"/>
    </row>
    <row r="29" spans="1:8" ht="9" hidden="1" customHeight="1" x14ac:dyDescent="0.25">
      <c r="A29" s="169"/>
      <c r="B29" s="169"/>
      <c r="C29" s="169"/>
      <c r="D29" s="169"/>
      <c r="E29" s="169"/>
      <c r="F29" s="169"/>
      <c r="G29" s="169"/>
      <c r="H29" s="169"/>
    </row>
    <row r="30" spans="1:8" ht="31.5" customHeight="1" x14ac:dyDescent="0.25">
      <c r="A30" s="158" t="s">
        <v>11</v>
      </c>
      <c r="B30" s="159"/>
      <c r="C30" s="159"/>
      <c r="D30" s="159"/>
      <c r="E30" s="159"/>
      <c r="F30" s="66">
        <v>0</v>
      </c>
      <c r="G30" s="66">
        <v>0</v>
      </c>
      <c r="H30" s="66">
        <v>0</v>
      </c>
    </row>
    <row r="31" spans="1:8" ht="11.25" customHeight="1" x14ac:dyDescent="0.25">
      <c r="A31" s="173"/>
      <c r="B31" s="173"/>
      <c r="C31" s="173"/>
      <c r="D31" s="173"/>
      <c r="E31" s="173"/>
      <c r="F31" s="173"/>
      <c r="G31" s="173"/>
      <c r="H31" s="173"/>
    </row>
    <row r="32" spans="1:8" ht="44.25" customHeight="1" x14ac:dyDescent="0.25">
      <c r="A32" s="155" t="s">
        <v>111</v>
      </c>
      <c r="B32" s="156"/>
      <c r="C32" s="156"/>
      <c r="D32" s="156"/>
      <c r="E32" s="156"/>
      <c r="F32" s="156"/>
      <c r="G32" s="156"/>
      <c r="H32" s="156"/>
    </row>
    <row r="33" spans="1:8" ht="8.25" customHeight="1" x14ac:dyDescent="0.25">
      <c r="A33" s="28"/>
      <c r="B33" s="28"/>
      <c r="C33" s="28"/>
      <c r="D33" s="28"/>
      <c r="E33" s="28"/>
      <c r="F33" s="28"/>
      <c r="G33" s="28"/>
      <c r="H33" s="28"/>
    </row>
    <row r="34" spans="1:8" x14ac:dyDescent="0.25">
      <c r="A34" s="155" t="s">
        <v>45</v>
      </c>
      <c r="B34" s="156"/>
      <c r="C34" s="156"/>
      <c r="D34" s="156"/>
      <c r="E34" s="156"/>
      <c r="F34" s="156"/>
      <c r="G34" s="156"/>
      <c r="H34" s="156"/>
    </row>
    <row r="35" spans="1:8" ht="8.25" customHeight="1" x14ac:dyDescent="0.25">
      <c r="A35" s="28"/>
      <c r="B35" s="28"/>
      <c r="C35" s="28"/>
      <c r="D35" s="28"/>
      <c r="E35" s="28"/>
      <c r="F35" s="28"/>
      <c r="G35" s="28"/>
      <c r="H35" s="28"/>
    </row>
    <row r="36" spans="1:8" ht="29.25" customHeight="1" x14ac:dyDescent="0.25">
      <c r="A36" s="155" t="s">
        <v>46</v>
      </c>
      <c r="B36" s="156"/>
      <c r="C36" s="156"/>
      <c r="D36" s="156"/>
      <c r="E36" s="156"/>
      <c r="F36" s="156"/>
      <c r="G36" s="156"/>
      <c r="H36" s="156"/>
    </row>
    <row r="37" spans="1:8" x14ac:dyDescent="0.25">
      <c r="A37" s="28"/>
      <c r="B37" s="28"/>
      <c r="C37" s="28"/>
      <c r="D37" s="28"/>
      <c r="E37" s="28"/>
      <c r="F37" s="28"/>
      <c r="G37" s="28"/>
      <c r="H37" s="28"/>
    </row>
    <row r="38" spans="1:8" x14ac:dyDescent="0.25">
      <c r="A38" s="28"/>
      <c r="B38" s="28"/>
      <c r="C38" s="28"/>
      <c r="D38" s="28"/>
      <c r="E38" s="28"/>
      <c r="F38" s="28"/>
      <c r="G38" s="28"/>
      <c r="H38" s="28"/>
    </row>
  </sheetData>
  <mergeCells count="31">
    <mergeCell ref="A12:E12"/>
    <mergeCell ref="A5:H5"/>
    <mergeCell ref="A16:H16"/>
    <mergeCell ref="A19:E19"/>
    <mergeCell ref="A20:E20"/>
    <mergeCell ref="A6:H6"/>
    <mergeCell ref="A15:H15"/>
    <mergeCell ref="A17:H17"/>
    <mergeCell ref="A7:E7"/>
    <mergeCell ref="A18:E18"/>
    <mergeCell ref="A21:E21"/>
    <mergeCell ref="A13:E13"/>
    <mergeCell ref="A14:E14"/>
    <mergeCell ref="A36:H36"/>
    <mergeCell ref="A23:H23"/>
    <mergeCell ref="A32:H32"/>
    <mergeCell ref="A30:E30"/>
    <mergeCell ref="A34:H34"/>
    <mergeCell ref="A26:E26"/>
    <mergeCell ref="A27:E27"/>
    <mergeCell ref="A22:H22"/>
    <mergeCell ref="A24:H24"/>
    <mergeCell ref="A28:H29"/>
    <mergeCell ref="A25:E25"/>
    <mergeCell ref="A31:H31"/>
    <mergeCell ref="A3:H3"/>
    <mergeCell ref="A8:E8"/>
    <mergeCell ref="A9:E9"/>
    <mergeCell ref="A10:E10"/>
    <mergeCell ref="A1:H1"/>
    <mergeCell ref="A4:H4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topLeftCell="A23" workbookViewId="0">
      <selection activeCell="K38" sqref="K38"/>
    </sheetView>
  </sheetViews>
  <sheetFormatPr defaultRowHeight="15" x14ac:dyDescent="0.25"/>
  <cols>
    <col min="1" max="1" width="9.7109375" customWidth="1"/>
    <col min="2" max="2" width="11.5703125" customWidth="1"/>
    <col min="3" max="3" width="7.5703125" customWidth="1"/>
    <col min="4" max="4" width="41.7109375" customWidth="1"/>
    <col min="5" max="7" width="22.7109375" customWidth="1"/>
    <col min="8" max="8" width="9.28515625" bestFit="1" customWidth="1"/>
    <col min="9" max="9" width="10.7109375" bestFit="1" customWidth="1"/>
    <col min="10" max="11" width="9.28515625" bestFit="1" customWidth="1"/>
  </cols>
  <sheetData>
    <row r="1" spans="1:11" ht="42" customHeight="1" x14ac:dyDescent="0.25">
      <c r="A1" s="180" t="s">
        <v>92</v>
      </c>
      <c r="B1" s="180"/>
      <c r="C1" s="180"/>
      <c r="D1" s="180"/>
      <c r="E1" s="180"/>
      <c r="F1" s="180"/>
      <c r="G1" s="180"/>
      <c r="H1" s="28"/>
      <c r="I1" s="28"/>
      <c r="J1" s="28"/>
      <c r="K1" s="28"/>
    </row>
    <row r="2" spans="1:11" ht="18" customHeight="1" x14ac:dyDescent="0.25">
      <c r="A2" s="67"/>
      <c r="B2" s="67"/>
      <c r="C2" s="67"/>
      <c r="D2" s="67"/>
      <c r="E2" s="67"/>
      <c r="F2" s="67"/>
      <c r="G2" s="67"/>
      <c r="H2" s="28"/>
      <c r="I2" s="28"/>
      <c r="J2" s="28"/>
      <c r="K2" s="28"/>
    </row>
    <row r="3" spans="1:11" ht="15.75" customHeight="1" x14ac:dyDescent="0.25">
      <c r="A3" s="180" t="s">
        <v>34</v>
      </c>
      <c r="B3" s="180"/>
      <c r="C3" s="180"/>
      <c r="D3" s="180"/>
      <c r="E3" s="180"/>
      <c r="F3" s="180"/>
      <c r="G3" s="180"/>
      <c r="H3" s="28"/>
      <c r="I3" s="28"/>
      <c r="J3" s="28"/>
      <c r="K3" s="28"/>
    </row>
    <row r="4" spans="1:11" ht="12" customHeight="1" x14ac:dyDescent="0.25">
      <c r="A4" s="180"/>
      <c r="B4" s="180"/>
      <c r="C4" s="180"/>
      <c r="D4" s="180"/>
      <c r="E4" s="180"/>
      <c r="F4" s="180"/>
      <c r="G4" s="180"/>
      <c r="H4" s="28"/>
      <c r="I4" s="28"/>
      <c r="J4" s="28"/>
      <c r="K4" s="28"/>
    </row>
    <row r="5" spans="1:11" ht="18" customHeight="1" x14ac:dyDescent="0.25">
      <c r="A5" s="180" t="s">
        <v>15</v>
      </c>
      <c r="B5" s="180"/>
      <c r="C5" s="180"/>
      <c r="D5" s="180"/>
      <c r="E5" s="180"/>
      <c r="F5" s="180"/>
      <c r="G5" s="180"/>
      <c r="H5" s="28"/>
      <c r="I5" s="28"/>
      <c r="J5" s="28"/>
      <c r="K5" s="28"/>
    </row>
    <row r="6" spans="1:11" ht="12" customHeight="1" x14ac:dyDescent="0.25">
      <c r="A6" s="180"/>
      <c r="B6" s="180"/>
      <c r="C6" s="180"/>
      <c r="D6" s="180"/>
      <c r="E6" s="180"/>
      <c r="F6" s="180"/>
      <c r="G6" s="180"/>
      <c r="H6" s="28"/>
      <c r="I6" s="28"/>
      <c r="J6" s="28"/>
      <c r="K6" s="28"/>
    </row>
    <row r="7" spans="1:11" ht="20.25" customHeight="1" x14ac:dyDescent="0.25">
      <c r="A7" s="180" t="s">
        <v>1</v>
      </c>
      <c r="B7" s="180"/>
      <c r="C7" s="180"/>
      <c r="D7" s="180"/>
      <c r="E7" s="180"/>
      <c r="F7" s="180"/>
      <c r="G7" s="180"/>
      <c r="H7" s="28"/>
      <c r="I7" s="28"/>
      <c r="J7" s="28"/>
      <c r="K7" s="28"/>
    </row>
    <row r="8" spans="1:11" ht="12" customHeight="1" x14ac:dyDescent="0.25">
      <c r="A8" s="179"/>
      <c r="B8" s="179"/>
      <c r="C8" s="179"/>
      <c r="D8" s="179"/>
      <c r="E8" s="179"/>
      <c r="F8" s="179"/>
      <c r="G8" s="179"/>
      <c r="H8" s="28"/>
      <c r="I8" s="28"/>
      <c r="J8" s="28"/>
      <c r="K8" s="28"/>
    </row>
    <row r="9" spans="1:11" ht="37.5" x14ac:dyDescent="0.25">
      <c r="A9" s="68" t="s">
        <v>16</v>
      </c>
      <c r="B9" s="68" t="s">
        <v>17</v>
      </c>
      <c r="C9" s="68" t="s">
        <v>18</v>
      </c>
      <c r="D9" s="68" t="s">
        <v>14</v>
      </c>
      <c r="E9" s="68" t="s">
        <v>109</v>
      </c>
      <c r="F9" s="68" t="s">
        <v>90</v>
      </c>
      <c r="G9" s="68" t="s">
        <v>93</v>
      </c>
      <c r="H9" s="28"/>
      <c r="I9" s="28"/>
      <c r="J9" s="28"/>
      <c r="K9" s="28"/>
    </row>
    <row r="10" spans="1:11" ht="18.75" x14ac:dyDescent="0.25">
      <c r="A10" s="181"/>
      <c r="B10" s="182"/>
      <c r="C10" s="183"/>
      <c r="D10" s="51" t="s">
        <v>74</v>
      </c>
      <c r="E10" s="69">
        <f>E11+E27</f>
        <v>2814503</v>
      </c>
      <c r="F10" s="69">
        <f t="shared" ref="F10:G10" si="0">F11+F27</f>
        <v>262362.4700000002</v>
      </c>
      <c r="G10" s="69">
        <f t="shared" si="0"/>
        <v>3076865.47</v>
      </c>
      <c r="H10" s="28"/>
      <c r="I10" s="28"/>
      <c r="J10" s="28"/>
      <c r="K10" s="28"/>
    </row>
    <row r="11" spans="1:11" s="112" customFormat="1" ht="31.5" customHeight="1" x14ac:dyDescent="0.25">
      <c r="A11" s="109">
        <v>6</v>
      </c>
      <c r="B11" s="109"/>
      <c r="C11" s="109"/>
      <c r="D11" s="109" t="s">
        <v>19</v>
      </c>
      <c r="E11" s="110">
        <f>E12+E17+E19+E22+E25</f>
        <v>2814503</v>
      </c>
      <c r="F11" s="110">
        <f>G11-E11</f>
        <v>262362.4700000002</v>
      </c>
      <c r="G11" s="110">
        <f>G12+G17+G19+G22+G25</f>
        <v>3076865.47</v>
      </c>
      <c r="H11" s="111"/>
      <c r="I11" s="111"/>
      <c r="J11" s="111"/>
      <c r="K11" s="111"/>
    </row>
    <row r="12" spans="1:11" ht="36.75" customHeight="1" x14ac:dyDescent="0.25">
      <c r="A12" s="84"/>
      <c r="B12" s="84">
        <v>63</v>
      </c>
      <c r="C12" s="84"/>
      <c r="D12" s="84" t="s">
        <v>51</v>
      </c>
      <c r="E12" s="126">
        <f>SUM(E13:E16)</f>
        <v>211050</v>
      </c>
      <c r="F12" s="126">
        <f t="shared" ref="F12:F26" si="1">G12-E12</f>
        <v>-17482.850000000006</v>
      </c>
      <c r="G12" s="126">
        <f>SUM(G13:G16)</f>
        <v>193567.15</v>
      </c>
      <c r="H12" s="28"/>
      <c r="I12" s="28"/>
      <c r="J12" s="28"/>
      <c r="K12" s="28"/>
    </row>
    <row r="13" spans="1:11" s="18" customFormat="1" ht="24" customHeight="1" x14ac:dyDescent="0.25">
      <c r="A13" s="113"/>
      <c r="B13" s="114"/>
      <c r="C13" s="92">
        <v>11</v>
      </c>
      <c r="D13" s="92" t="s">
        <v>20</v>
      </c>
      <c r="E13" s="129">
        <v>5060</v>
      </c>
      <c r="F13" s="130">
        <f t="shared" si="1"/>
        <v>-640</v>
      </c>
      <c r="G13" s="129">
        <v>4420</v>
      </c>
      <c r="H13" s="75"/>
      <c r="I13" s="75"/>
      <c r="J13" s="75"/>
      <c r="K13" s="75"/>
    </row>
    <row r="14" spans="1:11" ht="24" customHeight="1" x14ac:dyDescent="0.25">
      <c r="A14" s="115"/>
      <c r="B14" s="115"/>
      <c r="C14" s="116">
        <v>52</v>
      </c>
      <c r="D14" s="116" t="s">
        <v>53</v>
      </c>
      <c r="E14" s="130">
        <v>205990</v>
      </c>
      <c r="F14" s="130">
        <f t="shared" si="1"/>
        <v>-23418.399999999994</v>
      </c>
      <c r="G14" s="130">
        <v>182571.6</v>
      </c>
      <c r="H14" s="28"/>
      <c r="I14" s="28"/>
      <c r="J14" s="28"/>
      <c r="K14" s="28"/>
    </row>
    <row r="15" spans="1:11" ht="24" customHeight="1" x14ac:dyDescent="0.25">
      <c r="A15" s="115"/>
      <c r="B15" s="115"/>
      <c r="C15" s="116">
        <v>51</v>
      </c>
      <c r="D15" s="116" t="s">
        <v>85</v>
      </c>
      <c r="E15" s="130"/>
      <c r="F15" s="130">
        <f t="shared" si="1"/>
        <v>6575.55</v>
      </c>
      <c r="G15" s="130">
        <v>6575.55</v>
      </c>
      <c r="H15" s="28"/>
      <c r="I15" s="28"/>
      <c r="J15" s="28"/>
      <c r="K15" s="28"/>
    </row>
    <row r="16" spans="1:11" ht="24" customHeight="1" x14ac:dyDescent="0.25">
      <c r="A16" s="115"/>
      <c r="B16" s="115"/>
      <c r="C16" s="116">
        <v>61</v>
      </c>
      <c r="D16" s="116" t="s">
        <v>58</v>
      </c>
      <c r="E16" s="130"/>
      <c r="F16" s="130"/>
      <c r="G16" s="130"/>
      <c r="H16" s="28"/>
      <c r="I16" s="28"/>
      <c r="J16" s="28"/>
      <c r="K16" s="28"/>
    </row>
    <row r="17" spans="1:11" ht="21" customHeight="1" x14ac:dyDescent="0.25">
      <c r="A17" s="115"/>
      <c r="B17" s="117">
        <v>64</v>
      </c>
      <c r="C17" s="116"/>
      <c r="D17" s="117" t="s">
        <v>105</v>
      </c>
      <c r="E17" s="126">
        <f>E18</f>
        <v>50</v>
      </c>
      <c r="F17" s="126">
        <f t="shared" si="1"/>
        <v>50</v>
      </c>
      <c r="G17" s="126">
        <f>G18</f>
        <v>100</v>
      </c>
      <c r="H17" s="28"/>
      <c r="I17" s="28"/>
      <c r="J17" s="28"/>
      <c r="K17" s="28"/>
    </row>
    <row r="18" spans="1:11" ht="24" customHeight="1" x14ac:dyDescent="0.25">
      <c r="A18" s="115"/>
      <c r="B18" s="117"/>
      <c r="C18" s="116">
        <v>31</v>
      </c>
      <c r="D18" s="116" t="s">
        <v>41</v>
      </c>
      <c r="E18" s="130">
        <v>50</v>
      </c>
      <c r="F18" s="130">
        <f t="shared" si="1"/>
        <v>50</v>
      </c>
      <c r="G18" s="130">
        <v>100</v>
      </c>
      <c r="H18" s="28"/>
      <c r="I18" s="28"/>
      <c r="J18" s="28"/>
      <c r="K18" s="28"/>
    </row>
    <row r="19" spans="1:11" ht="54.75" customHeight="1" x14ac:dyDescent="0.25">
      <c r="A19" s="115"/>
      <c r="B19" s="117">
        <v>65</v>
      </c>
      <c r="C19" s="128"/>
      <c r="D19" s="127" t="s">
        <v>112</v>
      </c>
      <c r="E19" s="126">
        <f>E20+E21</f>
        <v>565000</v>
      </c>
      <c r="F19" s="126">
        <f t="shared" si="1"/>
        <v>7681.5899999999674</v>
      </c>
      <c r="G19" s="126">
        <f>G20+G21</f>
        <v>572681.59</v>
      </c>
      <c r="H19" s="28"/>
      <c r="I19" s="28"/>
      <c r="J19" s="28"/>
      <c r="K19" s="28"/>
    </row>
    <row r="20" spans="1:11" ht="24" customHeight="1" x14ac:dyDescent="0.25">
      <c r="A20" s="115"/>
      <c r="B20" s="117"/>
      <c r="C20" s="116">
        <v>43</v>
      </c>
      <c r="D20" s="118" t="s">
        <v>54</v>
      </c>
      <c r="E20" s="130">
        <v>565000</v>
      </c>
      <c r="F20" s="130">
        <f t="shared" si="1"/>
        <v>7681.5899999999674</v>
      </c>
      <c r="G20" s="130">
        <v>572681.59</v>
      </c>
      <c r="H20" s="28"/>
      <c r="I20" s="28"/>
      <c r="J20" s="28"/>
      <c r="K20" s="28"/>
    </row>
    <row r="21" spans="1:11" ht="24" customHeight="1" x14ac:dyDescent="0.25">
      <c r="A21" s="115"/>
      <c r="B21" s="117"/>
      <c r="C21" s="116">
        <v>61</v>
      </c>
      <c r="D21" s="118" t="s">
        <v>58</v>
      </c>
      <c r="E21" s="130"/>
      <c r="F21" s="130"/>
      <c r="G21" s="130"/>
      <c r="H21" s="28"/>
      <c r="I21" s="28"/>
      <c r="J21" s="28"/>
      <c r="K21" s="28"/>
    </row>
    <row r="22" spans="1:11" ht="75" x14ac:dyDescent="0.25">
      <c r="A22" s="115"/>
      <c r="B22" s="117">
        <v>66</v>
      </c>
      <c r="C22" s="116"/>
      <c r="D22" s="127" t="s">
        <v>113</v>
      </c>
      <c r="E22" s="126">
        <f>E23+E24</f>
        <v>21300</v>
      </c>
      <c r="F22" s="126">
        <f t="shared" si="1"/>
        <v>269.90000000000146</v>
      </c>
      <c r="G22" s="126">
        <f>G23+G24</f>
        <v>21569.9</v>
      </c>
      <c r="H22" s="28"/>
      <c r="I22" s="28"/>
      <c r="J22" s="28"/>
      <c r="K22" s="28"/>
    </row>
    <row r="23" spans="1:11" ht="24" customHeight="1" x14ac:dyDescent="0.25">
      <c r="A23" s="115"/>
      <c r="B23" s="117"/>
      <c r="C23" s="116">
        <v>31</v>
      </c>
      <c r="D23" s="118" t="s">
        <v>41</v>
      </c>
      <c r="E23" s="130">
        <v>21300</v>
      </c>
      <c r="F23" s="130">
        <f t="shared" si="1"/>
        <v>0</v>
      </c>
      <c r="G23" s="130">
        <v>21300</v>
      </c>
      <c r="H23" s="28"/>
      <c r="I23" s="28"/>
      <c r="J23" s="28"/>
      <c r="K23" s="28"/>
    </row>
    <row r="24" spans="1:11" ht="24" customHeight="1" x14ac:dyDescent="0.25">
      <c r="A24" s="115"/>
      <c r="B24" s="117"/>
      <c r="C24" s="116">
        <v>61</v>
      </c>
      <c r="D24" s="118" t="s">
        <v>58</v>
      </c>
      <c r="E24" s="130"/>
      <c r="F24" s="130">
        <f t="shared" si="1"/>
        <v>269.89999999999998</v>
      </c>
      <c r="G24" s="130">
        <v>269.89999999999998</v>
      </c>
      <c r="H24" s="28"/>
      <c r="I24" s="28"/>
      <c r="J24" s="28"/>
      <c r="K24" s="28"/>
    </row>
    <row r="25" spans="1:11" ht="56.25" x14ac:dyDescent="0.25">
      <c r="A25" s="115"/>
      <c r="B25" s="117">
        <v>67</v>
      </c>
      <c r="C25" s="116"/>
      <c r="D25" s="84" t="s">
        <v>52</v>
      </c>
      <c r="E25" s="126">
        <f>E26</f>
        <v>2017103</v>
      </c>
      <c r="F25" s="126">
        <f t="shared" si="1"/>
        <v>271843.83000000007</v>
      </c>
      <c r="G25" s="126">
        <f>G26</f>
        <v>2288946.83</v>
      </c>
      <c r="H25" s="28"/>
      <c r="I25" s="28"/>
      <c r="J25" s="28"/>
      <c r="K25" s="28"/>
    </row>
    <row r="26" spans="1:11" s="18" customFormat="1" ht="24" customHeight="1" x14ac:dyDescent="0.25">
      <c r="A26" s="119"/>
      <c r="B26" s="119"/>
      <c r="C26" s="120">
        <v>11</v>
      </c>
      <c r="D26" s="121" t="s">
        <v>20</v>
      </c>
      <c r="E26" s="129">
        <v>2017103</v>
      </c>
      <c r="F26" s="130">
        <f t="shared" si="1"/>
        <v>271843.83000000007</v>
      </c>
      <c r="G26" s="129">
        <v>2288946.83</v>
      </c>
      <c r="H26" s="75"/>
      <c r="I26" s="75"/>
      <c r="J26" s="75"/>
      <c r="K26" s="75"/>
    </row>
    <row r="27" spans="1:11" ht="31.5" customHeight="1" x14ac:dyDescent="0.25">
      <c r="A27" s="122">
        <v>7</v>
      </c>
      <c r="B27" s="123"/>
      <c r="C27" s="123"/>
      <c r="D27" s="84" t="s">
        <v>21</v>
      </c>
      <c r="E27" s="124"/>
      <c r="F27" s="124"/>
      <c r="G27" s="124"/>
      <c r="H27" s="28"/>
      <c r="I27" s="28"/>
      <c r="J27" s="28"/>
      <c r="K27" s="28"/>
    </row>
    <row r="28" spans="1:11" ht="37.5" x14ac:dyDescent="0.25">
      <c r="A28" s="85"/>
      <c r="B28" s="84">
        <v>72</v>
      </c>
      <c r="C28" s="85"/>
      <c r="D28" s="84" t="s">
        <v>50</v>
      </c>
      <c r="E28" s="124"/>
      <c r="F28" s="124"/>
      <c r="G28" s="125"/>
      <c r="H28" s="28"/>
      <c r="I28" s="28"/>
      <c r="J28" s="28"/>
      <c r="K28" s="28"/>
    </row>
    <row r="29" spans="1:11" ht="35.25" customHeight="1" x14ac:dyDescent="0.3">
      <c r="A29" s="89"/>
      <c r="B29" s="89"/>
      <c r="C29" s="89"/>
      <c r="D29" s="89"/>
      <c r="E29" s="89"/>
      <c r="F29" s="89"/>
      <c r="G29" s="89"/>
      <c r="H29" s="28"/>
      <c r="I29" s="28"/>
      <c r="J29" s="28"/>
      <c r="K29" s="28"/>
    </row>
    <row r="30" spans="1:11" ht="15.75" customHeight="1" x14ac:dyDescent="0.25">
      <c r="A30" s="180" t="s">
        <v>34</v>
      </c>
      <c r="B30" s="180"/>
      <c r="C30" s="180"/>
      <c r="D30" s="180"/>
      <c r="E30" s="180"/>
      <c r="F30" s="180"/>
      <c r="G30" s="180"/>
      <c r="H30" s="28"/>
      <c r="I30" s="28"/>
      <c r="J30" s="28"/>
      <c r="K30" s="28"/>
    </row>
    <row r="31" spans="1:11" ht="12" customHeight="1" x14ac:dyDescent="0.25">
      <c r="A31" s="180"/>
      <c r="B31" s="180"/>
      <c r="C31" s="180"/>
      <c r="D31" s="180"/>
      <c r="E31" s="180"/>
      <c r="F31" s="180"/>
      <c r="G31" s="180"/>
      <c r="H31" s="28"/>
      <c r="I31" s="28"/>
      <c r="J31" s="28"/>
      <c r="K31" s="28"/>
    </row>
    <row r="32" spans="1:11" ht="18" customHeight="1" x14ac:dyDescent="0.25">
      <c r="A32" s="180" t="s">
        <v>15</v>
      </c>
      <c r="B32" s="180"/>
      <c r="C32" s="180"/>
      <c r="D32" s="180"/>
      <c r="E32" s="180"/>
      <c r="F32" s="180"/>
      <c r="G32" s="180"/>
      <c r="H32" s="28"/>
      <c r="I32" s="28"/>
      <c r="J32" s="28"/>
      <c r="K32" s="28"/>
    </row>
    <row r="33" spans="1:11" ht="12" customHeight="1" x14ac:dyDescent="0.25">
      <c r="A33" s="180"/>
      <c r="B33" s="180"/>
      <c r="C33" s="180"/>
      <c r="D33" s="180"/>
      <c r="E33" s="180"/>
      <c r="F33" s="180"/>
      <c r="G33" s="180"/>
      <c r="H33" s="28"/>
      <c r="I33" s="28"/>
      <c r="J33" s="28"/>
      <c r="K33" s="28"/>
    </row>
    <row r="34" spans="1:11" ht="20.25" customHeight="1" x14ac:dyDescent="0.25">
      <c r="A34" s="180" t="s">
        <v>22</v>
      </c>
      <c r="B34" s="180"/>
      <c r="C34" s="180"/>
      <c r="D34" s="180"/>
      <c r="E34" s="180"/>
      <c r="F34" s="180"/>
      <c r="G34" s="180"/>
      <c r="H34" s="28"/>
      <c r="I34" s="28"/>
      <c r="J34" s="28"/>
      <c r="K34" s="28"/>
    </row>
    <row r="35" spans="1:11" ht="12" customHeight="1" x14ac:dyDescent="0.25">
      <c r="A35" s="179"/>
      <c r="B35" s="179"/>
      <c r="C35" s="179"/>
      <c r="D35" s="179"/>
      <c r="E35" s="179"/>
      <c r="F35" s="179"/>
      <c r="G35" s="179"/>
      <c r="H35" s="28"/>
      <c r="I35" s="28"/>
      <c r="J35" s="28"/>
      <c r="K35" s="28"/>
    </row>
    <row r="36" spans="1:11" ht="37.5" x14ac:dyDescent="0.25">
      <c r="A36" s="51" t="s">
        <v>16</v>
      </c>
      <c r="B36" s="51" t="s">
        <v>17</v>
      </c>
      <c r="C36" s="51" t="s">
        <v>18</v>
      </c>
      <c r="D36" s="51" t="s">
        <v>23</v>
      </c>
      <c r="E36" s="51" t="s">
        <v>109</v>
      </c>
      <c r="F36" s="51" t="s">
        <v>90</v>
      </c>
      <c r="G36" s="51" t="s">
        <v>93</v>
      </c>
      <c r="H36" s="28"/>
      <c r="I36" s="28"/>
      <c r="J36" s="28"/>
      <c r="K36" s="28"/>
    </row>
    <row r="37" spans="1:11" ht="18.75" x14ac:dyDescent="0.25">
      <c r="A37" s="181"/>
      <c r="B37" s="182"/>
      <c r="C37" s="183"/>
      <c r="D37" s="51" t="s">
        <v>29</v>
      </c>
      <c r="E37" s="69">
        <f t="shared" ref="E37:G37" si="2">E38+E53</f>
        <v>2815503</v>
      </c>
      <c r="F37" s="69">
        <f t="shared" si="2"/>
        <v>246429.23000000007</v>
      </c>
      <c r="G37" s="69">
        <f t="shared" si="2"/>
        <v>3061932.23</v>
      </c>
      <c r="H37" s="75"/>
      <c r="I37" s="75"/>
      <c r="J37" s="75"/>
      <c r="K37" s="75"/>
    </row>
    <row r="38" spans="1:11" s="18" customFormat="1" ht="31.5" customHeight="1" x14ac:dyDescent="0.3">
      <c r="A38" s="70">
        <v>3</v>
      </c>
      <c r="B38" s="70"/>
      <c r="C38" s="70"/>
      <c r="D38" s="70" t="s">
        <v>24</v>
      </c>
      <c r="E38" s="93">
        <f>E39+E45+E51</f>
        <v>2778853</v>
      </c>
      <c r="F38" s="132">
        <f>G38-E38</f>
        <v>242909.33000000007</v>
      </c>
      <c r="G38" s="93">
        <f>G39+G45+G51</f>
        <v>3021762.33</v>
      </c>
      <c r="H38" s="28"/>
      <c r="I38" s="28"/>
      <c r="J38" s="28"/>
      <c r="K38" s="28"/>
    </row>
    <row r="39" spans="1:11" s="134" customFormat="1" ht="24" customHeight="1" x14ac:dyDescent="0.3">
      <c r="A39" s="70"/>
      <c r="B39" s="70">
        <v>31</v>
      </c>
      <c r="C39" s="70"/>
      <c r="D39" s="70" t="s">
        <v>25</v>
      </c>
      <c r="E39" s="93">
        <f>SUM(E40:E44)</f>
        <v>2251373</v>
      </c>
      <c r="F39" s="132">
        <f>G39-E39</f>
        <v>237335.03000000026</v>
      </c>
      <c r="G39" s="93">
        <f>SUM(G40:G44)</f>
        <v>2488708.0300000003</v>
      </c>
      <c r="H39" s="133"/>
      <c r="I39" s="133"/>
      <c r="J39" s="133"/>
      <c r="K39" s="133"/>
    </row>
    <row r="40" spans="1:11" ht="24" customHeight="1" x14ac:dyDescent="0.3">
      <c r="A40" s="80"/>
      <c r="B40" s="80"/>
      <c r="C40" s="81">
        <v>11</v>
      </c>
      <c r="D40" s="81" t="s">
        <v>20</v>
      </c>
      <c r="E40" s="137">
        <v>1909103</v>
      </c>
      <c r="F40" s="137">
        <f>G40-E40</f>
        <v>269643.83000000007</v>
      </c>
      <c r="G40" s="137">
        <v>2178746.83</v>
      </c>
      <c r="H40" s="28"/>
      <c r="I40" s="28"/>
      <c r="J40" s="28"/>
      <c r="K40" s="28"/>
    </row>
    <row r="41" spans="1:11" ht="24" customHeight="1" x14ac:dyDescent="0.3">
      <c r="A41" s="76"/>
      <c r="B41" s="76"/>
      <c r="C41" s="77">
        <v>31</v>
      </c>
      <c r="D41" s="77" t="s">
        <v>41</v>
      </c>
      <c r="E41" s="139">
        <v>21350</v>
      </c>
      <c r="F41" s="137">
        <f t="shared" ref="F41:F59" si="3">G41-E41</f>
        <v>50</v>
      </c>
      <c r="G41" s="139">
        <v>21400</v>
      </c>
      <c r="H41" s="28"/>
      <c r="I41" s="28"/>
      <c r="J41" s="28"/>
      <c r="K41" s="28"/>
    </row>
    <row r="42" spans="1:11" ht="24" customHeight="1" x14ac:dyDescent="0.3">
      <c r="A42" s="76"/>
      <c r="B42" s="76"/>
      <c r="C42" s="77">
        <v>43</v>
      </c>
      <c r="D42" s="79" t="s">
        <v>54</v>
      </c>
      <c r="E42" s="139">
        <v>320920</v>
      </c>
      <c r="F42" s="137">
        <f t="shared" si="3"/>
        <v>-32358.799999999988</v>
      </c>
      <c r="G42" s="139">
        <v>288561.2</v>
      </c>
      <c r="H42" s="28"/>
      <c r="I42" s="28"/>
      <c r="J42" s="28"/>
      <c r="K42" s="28"/>
    </row>
    <row r="43" spans="1:11" ht="24" customHeight="1" x14ac:dyDescent="0.3">
      <c r="A43" s="76"/>
      <c r="B43" s="76"/>
      <c r="C43" s="77">
        <v>51</v>
      </c>
      <c r="D43" s="79" t="s">
        <v>85</v>
      </c>
      <c r="E43" s="139"/>
      <c r="F43" s="137"/>
      <c r="G43" s="139"/>
      <c r="H43" s="75"/>
      <c r="I43" s="75"/>
      <c r="J43" s="75"/>
      <c r="K43" s="75"/>
    </row>
    <row r="44" spans="1:11" s="18" customFormat="1" ht="24" customHeight="1" x14ac:dyDescent="0.3">
      <c r="A44" s="76"/>
      <c r="B44" s="76"/>
      <c r="C44" s="77">
        <v>52</v>
      </c>
      <c r="D44" s="79" t="s">
        <v>53</v>
      </c>
      <c r="E44" s="139"/>
      <c r="F44" s="137"/>
      <c r="G44" s="139"/>
      <c r="H44" s="28"/>
      <c r="I44" s="28"/>
      <c r="J44" s="28"/>
      <c r="K44" s="28"/>
    </row>
    <row r="45" spans="1:11" s="134" customFormat="1" ht="24" customHeight="1" x14ac:dyDescent="0.3">
      <c r="A45" s="78"/>
      <c r="B45" s="78">
        <v>32</v>
      </c>
      <c r="C45" s="135"/>
      <c r="D45" s="78" t="s">
        <v>37</v>
      </c>
      <c r="E45" s="93">
        <f>SUM(E46:E50)</f>
        <v>523830</v>
      </c>
      <c r="F45" s="132">
        <f t="shared" si="3"/>
        <v>5024.3000000000466</v>
      </c>
      <c r="G45" s="93">
        <f>SUM(G46:G50)</f>
        <v>528854.30000000005</v>
      </c>
      <c r="H45" s="133"/>
      <c r="I45" s="133"/>
      <c r="J45" s="133"/>
      <c r="K45" s="133"/>
    </row>
    <row r="46" spans="1:11" ht="24" customHeight="1" x14ac:dyDescent="0.3">
      <c r="A46" s="80"/>
      <c r="B46" s="90"/>
      <c r="C46" s="81">
        <v>11</v>
      </c>
      <c r="D46" s="81" t="s">
        <v>20</v>
      </c>
      <c r="E46" s="137">
        <v>96760</v>
      </c>
      <c r="F46" s="137">
        <f t="shared" si="3"/>
        <v>-6394.570000000007</v>
      </c>
      <c r="G46" s="137">
        <v>90365.43</v>
      </c>
      <c r="H46" s="28"/>
      <c r="I46" s="28"/>
      <c r="J46" s="28"/>
      <c r="K46" s="28"/>
    </row>
    <row r="47" spans="1:11" ht="24" customHeight="1" x14ac:dyDescent="0.3">
      <c r="A47" s="76"/>
      <c r="B47" s="76"/>
      <c r="C47" s="77">
        <v>43</v>
      </c>
      <c r="D47" s="79" t="s">
        <v>54</v>
      </c>
      <c r="E47" s="139">
        <v>245080</v>
      </c>
      <c r="F47" s="137">
        <f t="shared" si="3"/>
        <v>30137.270000000019</v>
      </c>
      <c r="G47" s="139">
        <v>275217.27</v>
      </c>
      <c r="H47" s="28"/>
      <c r="I47" s="28"/>
      <c r="J47" s="28"/>
      <c r="K47" s="28"/>
    </row>
    <row r="48" spans="1:11" ht="24" customHeight="1" x14ac:dyDescent="0.3">
      <c r="A48" s="76"/>
      <c r="B48" s="76"/>
      <c r="C48" s="77">
        <v>51</v>
      </c>
      <c r="D48" s="79" t="s">
        <v>85</v>
      </c>
      <c r="E48" s="139"/>
      <c r="F48" s="137"/>
      <c r="G48" s="139"/>
      <c r="H48" s="28"/>
      <c r="I48" s="28"/>
      <c r="J48" s="28"/>
      <c r="K48" s="28"/>
    </row>
    <row r="49" spans="1:11" ht="24" customHeight="1" x14ac:dyDescent="0.3">
      <c r="A49" s="76"/>
      <c r="B49" s="78"/>
      <c r="C49" s="77">
        <v>52</v>
      </c>
      <c r="D49" s="77" t="s">
        <v>53</v>
      </c>
      <c r="E49" s="139">
        <v>181990</v>
      </c>
      <c r="F49" s="137">
        <f t="shared" si="3"/>
        <v>-19718.399999999994</v>
      </c>
      <c r="G49" s="139">
        <v>162271.6</v>
      </c>
      <c r="H49" s="28"/>
      <c r="I49" s="28"/>
      <c r="J49" s="28"/>
      <c r="K49" s="28"/>
    </row>
    <row r="50" spans="1:11" ht="24" customHeight="1" x14ac:dyDescent="0.3">
      <c r="A50" s="76"/>
      <c r="B50" s="78"/>
      <c r="C50" s="77">
        <v>61</v>
      </c>
      <c r="D50" s="77" t="s">
        <v>58</v>
      </c>
      <c r="E50" s="139"/>
      <c r="F50" s="137">
        <f t="shared" si="3"/>
        <v>1000</v>
      </c>
      <c r="G50" s="139">
        <v>1000</v>
      </c>
      <c r="H50" s="28"/>
      <c r="I50" s="28"/>
      <c r="J50" s="28"/>
      <c r="K50" s="28"/>
    </row>
    <row r="51" spans="1:11" s="134" customFormat="1" ht="24" customHeight="1" x14ac:dyDescent="0.3">
      <c r="A51" s="78"/>
      <c r="B51" s="78">
        <v>34</v>
      </c>
      <c r="C51" s="135"/>
      <c r="D51" s="78" t="s">
        <v>59</v>
      </c>
      <c r="E51" s="93">
        <f>E52</f>
        <v>3650</v>
      </c>
      <c r="F51" s="132">
        <f t="shared" si="3"/>
        <v>550</v>
      </c>
      <c r="G51" s="93">
        <f>G52</f>
        <v>4200</v>
      </c>
      <c r="H51" s="133"/>
      <c r="I51" s="133"/>
      <c r="J51" s="133"/>
      <c r="K51" s="133"/>
    </row>
    <row r="52" spans="1:11" ht="24" customHeight="1" x14ac:dyDescent="0.3">
      <c r="A52" s="76"/>
      <c r="B52" s="78"/>
      <c r="C52" s="77">
        <v>52</v>
      </c>
      <c r="D52" s="77" t="s">
        <v>53</v>
      </c>
      <c r="E52" s="139">
        <v>3650</v>
      </c>
      <c r="F52" s="137">
        <f t="shared" si="3"/>
        <v>550</v>
      </c>
      <c r="G52" s="139">
        <v>4200</v>
      </c>
      <c r="H52" s="75"/>
      <c r="I52" s="75"/>
      <c r="J52" s="75"/>
      <c r="K52" s="75"/>
    </row>
    <row r="53" spans="1:11" s="136" customFormat="1" ht="31.5" customHeight="1" x14ac:dyDescent="0.3">
      <c r="A53" s="82">
        <v>4</v>
      </c>
      <c r="B53" s="83"/>
      <c r="C53" s="83"/>
      <c r="D53" s="84" t="s">
        <v>26</v>
      </c>
      <c r="E53" s="93">
        <f>E54</f>
        <v>36650</v>
      </c>
      <c r="F53" s="132">
        <f t="shared" si="3"/>
        <v>3519.9000000000015</v>
      </c>
      <c r="G53" s="93">
        <f>G54</f>
        <v>40169.9</v>
      </c>
      <c r="H53" s="133"/>
      <c r="I53" s="133"/>
      <c r="J53" s="133"/>
      <c r="K53" s="133"/>
    </row>
    <row r="54" spans="1:11" s="134" customFormat="1" ht="37.5" x14ac:dyDescent="0.3">
      <c r="A54" s="70"/>
      <c r="B54" s="70">
        <v>42</v>
      </c>
      <c r="C54" s="70"/>
      <c r="D54" s="84" t="s">
        <v>60</v>
      </c>
      <c r="E54" s="93">
        <f>SUM(E55:E59)</f>
        <v>36650</v>
      </c>
      <c r="F54" s="132">
        <f t="shared" si="3"/>
        <v>3519.9000000000015</v>
      </c>
      <c r="G54" s="93">
        <f>SUM(G55:G59)</f>
        <v>40169.9</v>
      </c>
      <c r="H54" s="133"/>
      <c r="I54" s="133"/>
      <c r="J54" s="133"/>
      <c r="K54" s="133"/>
    </row>
    <row r="55" spans="1:11" ht="24" customHeight="1" x14ac:dyDescent="0.3">
      <c r="A55" s="91"/>
      <c r="B55" s="73"/>
      <c r="C55" s="74">
        <v>11</v>
      </c>
      <c r="D55" s="92" t="s">
        <v>20</v>
      </c>
      <c r="E55" s="137">
        <v>16300</v>
      </c>
      <c r="F55" s="137">
        <f t="shared" si="3"/>
        <v>7500</v>
      </c>
      <c r="G55" s="138">
        <v>23800</v>
      </c>
      <c r="H55" s="28"/>
      <c r="I55" s="28"/>
      <c r="J55" s="28"/>
      <c r="K55" s="28"/>
    </row>
    <row r="56" spans="1:11" ht="24" customHeight="1" x14ac:dyDescent="0.3">
      <c r="A56" s="72"/>
      <c r="B56" s="72"/>
      <c r="C56" s="87">
        <v>43</v>
      </c>
      <c r="D56" s="88" t="s">
        <v>54</v>
      </c>
      <c r="E56" s="139"/>
      <c r="F56" s="137"/>
      <c r="G56" s="140"/>
      <c r="H56" s="28"/>
      <c r="I56" s="28"/>
      <c r="J56" s="28"/>
      <c r="K56" s="28"/>
    </row>
    <row r="57" spans="1:11" ht="24" customHeight="1" x14ac:dyDescent="0.3">
      <c r="A57" s="72"/>
      <c r="B57" s="72"/>
      <c r="C57" s="87">
        <v>51</v>
      </c>
      <c r="D57" s="88" t="s">
        <v>85</v>
      </c>
      <c r="E57" s="139"/>
      <c r="F57" s="137"/>
      <c r="G57" s="140"/>
      <c r="H57" s="28"/>
      <c r="I57" s="28"/>
      <c r="J57" s="28"/>
      <c r="K57" s="28"/>
    </row>
    <row r="58" spans="1:11" ht="24" customHeight="1" x14ac:dyDescent="0.3">
      <c r="A58" s="72"/>
      <c r="B58" s="72"/>
      <c r="C58" s="87">
        <v>52</v>
      </c>
      <c r="D58" s="88" t="s">
        <v>53</v>
      </c>
      <c r="E58" s="139">
        <v>20350</v>
      </c>
      <c r="F58" s="137">
        <f t="shared" si="3"/>
        <v>-4250</v>
      </c>
      <c r="G58" s="140">
        <v>16100</v>
      </c>
      <c r="H58" s="28"/>
      <c r="I58" s="28"/>
      <c r="J58" s="28"/>
      <c r="K58" s="28"/>
    </row>
    <row r="59" spans="1:11" ht="24" customHeight="1" x14ac:dyDescent="0.3">
      <c r="A59" s="72"/>
      <c r="B59" s="72"/>
      <c r="C59" s="77">
        <v>61</v>
      </c>
      <c r="D59" s="77" t="s">
        <v>58</v>
      </c>
      <c r="E59" s="139"/>
      <c r="F59" s="137">
        <f t="shared" si="3"/>
        <v>269.89999999999998</v>
      </c>
      <c r="G59" s="140">
        <v>269.89999999999998</v>
      </c>
      <c r="H59" s="28"/>
      <c r="I59" s="28"/>
      <c r="J59" s="28"/>
      <c r="K59" s="28"/>
    </row>
    <row r="60" spans="1:11" x14ac:dyDescent="0.25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</row>
    <row r="61" spans="1:11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</row>
    <row r="70" spans="1:11" x14ac:dyDescent="0.25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</row>
  </sheetData>
  <mergeCells count="15">
    <mergeCell ref="A37:C37"/>
    <mergeCell ref="A30:G30"/>
    <mergeCell ref="A31:G31"/>
    <mergeCell ref="A32:G32"/>
    <mergeCell ref="A33:G33"/>
    <mergeCell ref="A35:G35"/>
    <mergeCell ref="A1:G1"/>
    <mergeCell ref="A3:G3"/>
    <mergeCell ref="A5:G5"/>
    <mergeCell ref="A7:G7"/>
    <mergeCell ref="A34:G34"/>
    <mergeCell ref="A4:G4"/>
    <mergeCell ref="A6:G6"/>
    <mergeCell ref="A8:G8"/>
    <mergeCell ref="A10:C10"/>
  </mergeCells>
  <pageMargins left="0.7" right="0.7" top="0.75" bottom="0.75" header="0.3" footer="0.3"/>
  <pageSetup paperSize="9" scale="4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5"/>
  <sheetViews>
    <sheetView workbookViewId="0">
      <selection activeCell="A3" sqref="A3:D14"/>
    </sheetView>
  </sheetViews>
  <sheetFormatPr defaultRowHeight="15" x14ac:dyDescent="0.25"/>
  <cols>
    <col min="1" max="1" width="39.85546875" customWidth="1"/>
    <col min="2" max="2" width="22.7109375" customWidth="1"/>
    <col min="3" max="3" width="29.85546875" customWidth="1"/>
    <col min="4" max="4" width="22.7109375" customWidth="1"/>
  </cols>
  <sheetData>
    <row r="1" spans="1:4" ht="42" customHeight="1" x14ac:dyDescent="0.25">
      <c r="A1" s="143" t="s">
        <v>92</v>
      </c>
      <c r="B1" s="143"/>
      <c r="C1" s="143"/>
      <c r="D1" s="143"/>
    </row>
    <row r="2" spans="1:4" ht="18" customHeight="1" x14ac:dyDescent="0.25">
      <c r="A2" s="55"/>
      <c r="B2" s="55"/>
      <c r="C2" s="55"/>
      <c r="D2" s="55"/>
    </row>
    <row r="3" spans="1:4" ht="18.75" x14ac:dyDescent="0.25">
      <c r="A3" s="143" t="s">
        <v>34</v>
      </c>
      <c r="B3" s="143"/>
      <c r="C3" s="144"/>
      <c r="D3" s="144"/>
    </row>
    <row r="4" spans="1:4" ht="12" customHeight="1" x14ac:dyDescent="0.25">
      <c r="A4" s="143"/>
      <c r="B4" s="143"/>
      <c r="C4" s="143"/>
      <c r="D4" s="143"/>
    </row>
    <row r="5" spans="1:4" ht="18" customHeight="1" x14ac:dyDescent="0.25">
      <c r="A5" s="143" t="s">
        <v>15</v>
      </c>
      <c r="B5" s="143"/>
      <c r="C5" s="143"/>
      <c r="D5" s="143"/>
    </row>
    <row r="6" spans="1:4" ht="12" customHeight="1" x14ac:dyDescent="0.25">
      <c r="A6" s="143"/>
      <c r="B6" s="143"/>
      <c r="C6" s="143"/>
      <c r="D6" s="143"/>
    </row>
    <row r="7" spans="1:4" ht="18.75" customHeight="1" x14ac:dyDescent="0.25">
      <c r="A7" s="143" t="s">
        <v>27</v>
      </c>
      <c r="B7" s="143"/>
      <c r="C7" s="143"/>
      <c r="D7" s="143"/>
    </row>
    <row r="8" spans="1:4" ht="12" customHeight="1" x14ac:dyDescent="0.25">
      <c r="A8" s="179"/>
      <c r="B8" s="179"/>
      <c r="C8" s="179"/>
      <c r="D8" s="179"/>
    </row>
    <row r="9" spans="1:4" ht="37.5" x14ac:dyDescent="0.25">
      <c r="A9" s="51" t="s">
        <v>28</v>
      </c>
      <c r="B9" s="51" t="s">
        <v>109</v>
      </c>
      <c r="C9" s="51" t="s">
        <v>90</v>
      </c>
      <c r="D9" s="51" t="s">
        <v>93</v>
      </c>
    </row>
    <row r="10" spans="1:4" ht="24" customHeight="1" x14ac:dyDescent="0.3">
      <c r="A10" s="70" t="s">
        <v>29</v>
      </c>
      <c r="B10" s="93">
        <f>B11+B14</f>
        <v>2815503</v>
      </c>
      <c r="C10" s="93">
        <f t="shared" ref="C10:C13" si="0">D10-B10</f>
        <v>246429.22999999998</v>
      </c>
      <c r="D10" s="93">
        <f>D11+D14</f>
        <v>3061932.23</v>
      </c>
    </row>
    <row r="11" spans="1:4" ht="25.5" customHeight="1" x14ac:dyDescent="0.3">
      <c r="A11" s="70" t="s">
        <v>71</v>
      </c>
      <c r="B11" s="71">
        <f t="shared" ref="B11:D11" si="1">B13</f>
        <v>2680503</v>
      </c>
      <c r="C11" s="71">
        <f t="shared" si="0"/>
        <v>246429.22999999998</v>
      </c>
      <c r="D11" s="71">
        <f t="shared" si="1"/>
        <v>2926932.23</v>
      </c>
    </row>
    <row r="12" spans="1:4" s="142" customFormat="1" ht="37.5" x14ac:dyDescent="0.3">
      <c r="A12" s="79" t="s">
        <v>72</v>
      </c>
      <c r="B12" s="139">
        <v>2680503</v>
      </c>
      <c r="C12" s="139">
        <f t="shared" si="0"/>
        <v>246429.22999999998</v>
      </c>
      <c r="D12" s="139">
        <f>D13</f>
        <v>2926932.23</v>
      </c>
    </row>
    <row r="13" spans="1:4" s="134" customFormat="1" ht="25.5" customHeight="1" x14ac:dyDescent="0.3">
      <c r="A13" s="82" t="s">
        <v>73</v>
      </c>
      <c r="B13" s="93">
        <v>2680503</v>
      </c>
      <c r="C13" s="93">
        <f t="shared" si="0"/>
        <v>246429.22999999998</v>
      </c>
      <c r="D13" s="93">
        <v>2926932.23</v>
      </c>
    </row>
    <row r="14" spans="1:4" s="131" customFormat="1" ht="30" customHeight="1" x14ac:dyDescent="0.3">
      <c r="A14" s="72" t="s">
        <v>89</v>
      </c>
      <c r="B14" s="71">
        <v>135000</v>
      </c>
      <c r="C14" s="71">
        <f>D14-B14</f>
        <v>0</v>
      </c>
      <c r="D14" s="86">
        <v>135000</v>
      </c>
    </row>
    <row r="15" spans="1:4" ht="18.75" x14ac:dyDescent="0.3">
      <c r="A15" s="17"/>
      <c r="B15" s="17"/>
      <c r="C15" s="17"/>
      <c r="D15" s="17"/>
    </row>
  </sheetData>
  <mergeCells count="7">
    <mergeCell ref="A8:D8"/>
    <mergeCell ref="A1:D1"/>
    <mergeCell ref="A3:D3"/>
    <mergeCell ref="A7:D7"/>
    <mergeCell ref="A5:D5"/>
    <mergeCell ref="A6:D6"/>
    <mergeCell ref="A4:D4"/>
  </mergeCells>
  <pageMargins left="0.7" right="0.7" top="0.75" bottom="0.75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5"/>
  <sheetViews>
    <sheetView workbookViewId="0">
      <selection activeCell="A2" sqref="A2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9" ht="42" customHeight="1" x14ac:dyDescent="0.25">
      <c r="A1" s="184" t="s">
        <v>91</v>
      </c>
      <c r="B1" s="184"/>
      <c r="C1" s="184"/>
      <c r="D1" s="184"/>
      <c r="E1" s="184"/>
      <c r="F1" s="184"/>
      <c r="G1" s="184"/>
      <c r="H1" s="184"/>
      <c r="I1" s="184"/>
    </row>
    <row r="2" spans="1:9" ht="18" customHeight="1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8" x14ac:dyDescent="0.25">
      <c r="A3" s="184" t="s">
        <v>34</v>
      </c>
      <c r="B3" s="184"/>
      <c r="C3" s="184"/>
      <c r="D3" s="184"/>
      <c r="E3" s="184"/>
      <c r="F3" s="184"/>
      <c r="G3" s="184"/>
      <c r="H3" s="185"/>
      <c r="I3" s="185"/>
    </row>
    <row r="4" spans="1:9" ht="18" x14ac:dyDescent="0.25">
      <c r="A4" s="1"/>
      <c r="B4" s="1"/>
      <c r="C4" s="1"/>
      <c r="D4" s="1"/>
      <c r="E4" s="1"/>
      <c r="F4" s="1"/>
      <c r="G4" s="1"/>
      <c r="H4" s="2"/>
      <c r="I4" s="2"/>
    </row>
    <row r="5" spans="1:9" ht="18" customHeight="1" x14ac:dyDescent="0.3">
      <c r="A5" s="184" t="s">
        <v>30</v>
      </c>
      <c r="B5" s="186"/>
      <c r="C5" s="186"/>
      <c r="D5" s="186"/>
      <c r="E5" s="186"/>
      <c r="F5" s="186"/>
      <c r="G5" s="186"/>
      <c r="H5" s="186"/>
      <c r="I5" s="186"/>
    </row>
    <row r="6" spans="1:9" ht="18" x14ac:dyDescent="0.25">
      <c r="A6" s="1"/>
      <c r="B6" s="1"/>
      <c r="C6" s="1"/>
      <c r="D6" s="1"/>
      <c r="E6" s="1"/>
      <c r="F6" s="1"/>
      <c r="G6" s="1"/>
      <c r="H6" s="2"/>
      <c r="I6" s="2"/>
    </row>
    <row r="7" spans="1:9" ht="36" x14ac:dyDescent="0.25">
      <c r="A7" s="3" t="s">
        <v>16</v>
      </c>
      <c r="B7" s="4" t="s">
        <v>17</v>
      </c>
      <c r="C7" s="4" t="s">
        <v>18</v>
      </c>
      <c r="D7" s="4" t="s">
        <v>57</v>
      </c>
      <c r="E7" s="4" t="s">
        <v>12</v>
      </c>
      <c r="F7" s="3" t="s">
        <v>13</v>
      </c>
      <c r="G7" s="3" t="s">
        <v>47</v>
      </c>
      <c r="H7" s="3" t="s">
        <v>48</v>
      </c>
      <c r="I7" s="3" t="s">
        <v>49</v>
      </c>
    </row>
    <row r="8" spans="1:9" ht="72" x14ac:dyDescent="0.25">
      <c r="A8" s="5">
        <v>8</v>
      </c>
      <c r="B8" s="5"/>
      <c r="C8" s="5"/>
      <c r="D8" s="5" t="s">
        <v>31</v>
      </c>
      <c r="E8" s="6"/>
      <c r="F8" s="7"/>
      <c r="G8" s="7"/>
      <c r="H8" s="7"/>
      <c r="I8" s="7"/>
    </row>
    <row r="9" spans="1:9" ht="36" x14ac:dyDescent="0.25">
      <c r="A9" s="5"/>
      <c r="B9" s="8">
        <v>84</v>
      </c>
      <c r="C9" s="8"/>
      <c r="D9" s="8" t="s">
        <v>38</v>
      </c>
      <c r="E9" s="6"/>
      <c r="F9" s="7"/>
      <c r="G9" s="7"/>
      <c r="H9" s="7"/>
      <c r="I9" s="7"/>
    </row>
    <row r="10" spans="1:9" ht="37.5" x14ac:dyDescent="0.25">
      <c r="A10" s="9"/>
      <c r="B10" s="9"/>
      <c r="C10" s="10">
        <v>81</v>
      </c>
      <c r="D10" s="11" t="s">
        <v>39</v>
      </c>
      <c r="E10" s="6"/>
      <c r="F10" s="7"/>
      <c r="G10" s="7"/>
      <c r="H10" s="7"/>
      <c r="I10" s="7"/>
    </row>
    <row r="11" spans="1:9" ht="72" x14ac:dyDescent="0.25">
      <c r="A11" s="12">
        <v>5</v>
      </c>
      <c r="B11" s="13"/>
      <c r="C11" s="13"/>
      <c r="D11" s="14" t="s">
        <v>32</v>
      </c>
      <c r="E11" s="6"/>
      <c r="F11" s="7"/>
      <c r="G11" s="7"/>
      <c r="H11" s="7"/>
      <c r="I11" s="7"/>
    </row>
    <row r="12" spans="1:9" ht="54" x14ac:dyDescent="0.25">
      <c r="A12" s="8"/>
      <c r="B12" s="8">
        <v>54</v>
      </c>
      <c r="C12" s="8"/>
      <c r="D12" s="15" t="s">
        <v>40</v>
      </c>
      <c r="E12" s="6"/>
      <c r="F12" s="7"/>
      <c r="G12" s="7"/>
      <c r="H12" s="7"/>
      <c r="I12" s="16"/>
    </row>
    <row r="13" spans="1:9" ht="18.75" x14ac:dyDescent="0.25">
      <c r="A13" s="8"/>
      <c r="B13" s="8"/>
      <c r="C13" s="10">
        <v>11</v>
      </c>
      <c r="D13" s="10" t="s">
        <v>20</v>
      </c>
      <c r="E13" s="6"/>
      <c r="F13" s="7"/>
      <c r="G13" s="7"/>
      <c r="H13" s="7"/>
      <c r="I13" s="16"/>
    </row>
    <row r="14" spans="1:9" ht="18.75" x14ac:dyDescent="0.25">
      <c r="A14" s="8"/>
      <c r="B14" s="8"/>
      <c r="C14" s="10">
        <v>31</v>
      </c>
      <c r="D14" s="10" t="s">
        <v>41</v>
      </c>
      <c r="E14" s="6"/>
      <c r="F14" s="7"/>
      <c r="G14" s="7"/>
      <c r="H14" s="7"/>
      <c r="I14" s="16"/>
    </row>
    <row r="15" spans="1:9" ht="18.75" x14ac:dyDescent="0.3">
      <c r="A15" s="17"/>
      <c r="B15" s="17"/>
      <c r="C15" s="17"/>
      <c r="D15" s="17"/>
      <c r="E15" s="17"/>
      <c r="F15" s="17"/>
      <c r="G15" s="17"/>
      <c r="H15" s="17"/>
      <c r="I15" s="17"/>
    </row>
  </sheetData>
  <mergeCells count="3">
    <mergeCell ref="A1:I1"/>
    <mergeCell ref="A3:I3"/>
    <mergeCell ref="A5:I5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8"/>
  <sheetViews>
    <sheetView workbookViewId="0">
      <selection activeCell="P35" sqref="P35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14.7109375" customWidth="1"/>
    <col min="4" max="4" width="32.7109375" customWidth="1"/>
    <col min="5" max="5" width="22.7109375" customWidth="1"/>
    <col min="6" max="6" width="24.28515625" customWidth="1"/>
    <col min="7" max="7" width="22.7109375" customWidth="1"/>
  </cols>
  <sheetData>
    <row r="2" spans="1:7" ht="37.5" customHeight="1" x14ac:dyDescent="0.25">
      <c r="A2" s="143" t="s">
        <v>92</v>
      </c>
      <c r="B2" s="190"/>
      <c r="C2" s="190"/>
      <c r="D2" s="190"/>
      <c r="E2" s="190"/>
      <c r="F2" s="190"/>
      <c r="G2" s="190"/>
    </row>
    <row r="3" spans="1:7" ht="12" customHeight="1" x14ac:dyDescent="0.25">
      <c r="A3" s="143"/>
      <c r="B3" s="143"/>
      <c r="C3" s="143"/>
      <c r="D3" s="143"/>
      <c r="E3" s="143"/>
      <c r="F3" s="143"/>
      <c r="G3" s="143"/>
    </row>
    <row r="4" spans="1:7" ht="30" customHeight="1" x14ac:dyDescent="0.3">
      <c r="A4" s="143" t="s">
        <v>33</v>
      </c>
      <c r="B4" s="157"/>
      <c r="C4" s="157"/>
      <c r="D4" s="157"/>
      <c r="E4" s="157"/>
      <c r="F4" s="157"/>
      <c r="G4" s="157"/>
    </row>
    <row r="5" spans="1:7" ht="40.5" x14ac:dyDescent="0.25">
      <c r="A5" s="191" t="s">
        <v>35</v>
      </c>
      <c r="B5" s="192"/>
      <c r="C5" s="192"/>
      <c r="D5" s="94" t="s">
        <v>36</v>
      </c>
      <c r="E5" s="94" t="s">
        <v>109</v>
      </c>
      <c r="F5" s="94" t="s">
        <v>90</v>
      </c>
      <c r="G5" s="94" t="s">
        <v>93</v>
      </c>
    </row>
    <row r="6" spans="1:7" ht="40.5" x14ac:dyDescent="0.3">
      <c r="A6" s="188" t="s">
        <v>61</v>
      </c>
      <c r="B6" s="188"/>
      <c r="C6" s="188"/>
      <c r="D6" s="95" t="s">
        <v>62</v>
      </c>
      <c r="E6" s="96">
        <f>E7+E15+E29</f>
        <v>2815503</v>
      </c>
      <c r="F6" s="96">
        <f>G6-E6</f>
        <v>246429.22999999998</v>
      </c>
      <c r="G6" s="96">
        <f>G7+G15+G29</f>
        <v>3061932.23</v>
      </c>
    </row>
    <row r="7" spans="1:7" ht="20.25" x14ac:dyDescent="0.3">
      <c r="A7" s="189" t="s">
        <v>75</v>
      </c>
      <c r="B7" s="189"/>
      <c r="C7" s="189"/>
      <c r="D7" s="97" t="s">
        <v>25</v>
      </c>
      <c r="E7" s="98">
        <f>E14</f>
        <v>2251373</v>
      </c>
      <c r="F7" s="98">
        <f t="shared" ref="F7:F30" si="0">G7-E7</f>
        <v>237335.03000000026</v>
      </c>
      <c r="G7" s="98">
        <f>G14</f>
        <v>2488708.0300000003</v>
      </c>
    </row>
    <row r="8" spans="1:7" ht="26.25" customHeight="1" x14ac:dyDescent="0.3">
      <c r="A8" s="187" t="s">
        <v>63</v>
      </c>
      <c r="B8" s="187"/>
      <c r="C8" s="187"/>
      <c r="D8" s="99" t="s">
        <v>20</v>
      </c>
      <c r="E8" s="141">
        <v>1909103</v>
      </c>
      <c r="F8" s="141">
        <f t="shared" si="0"/>
        <v>269643.83000000007</v>
      </c>
      <c r="G8" s="141">
        <v>2178746.83</v>
      </c>
    </row>
    <row r="9" spans="1:7" ht="26.25" customHeight="1" x14ac:dyDescent="0.3">
      <c r="A9" s="187" t="s">
        <v>64</v>
      </c>
      <c r="B9" s="187"/>
      <c r="C9" s="187"/>
      <c r="D9" s="99" t="s">
        <v>41</v>
      </c>
      <c r="E9" s="141">
        <v>21350</v>
      </c>
      <c r="F9" s="141">
        <f t="shared" si="0"/>
        <v>50</v>
      </c>
      <c r="G9" s="141">
        <v>21400</v>
      </c>
    </row>
    <row r="10" spans="1:7" ht="37.5" customHeight="1" x14ac:dyDescent="0.3">
      <c r="A10" s="187" t="s">
        <v>65</v>
      </c>
      <c r="B10" s="187"/>
      <c r="C10" s="187"/>
      <c r="D10" s="99" t="s">
        <v>54</v>
      </c>
      <c r="E10" s="141">
        <v>320920</v>
      </c>
      <c r="F10" s="141">
        <f t="shared" si="0"/>
        <v>-32358.799999999988</v>
      </c>
      <c r="G10" s="141">
        <v>288561.2</v>
      </c>
    </row>
    <row r="11" spans="1:7" ht="26.25" customHeight="1" x14ac:dyDescent="0.3">
      <c r="A11" s="187" t="s">
        <v>67</v>
      </c>
      <c r="B11" s="187"/>
      <c r="C11" s="187"/>
      <c r="D11" s="99" t="s">
        <v>85</v>
      </c>
      <c r="E11" s="141"/>
      <c r="F11" s="141">
        <f t="shared" si="0"/>
        <v>0</v>
      </c>
      <c r="G11" s="141">
        <v>0</v>
      </c>
    </row>
    <row r="12" spans="1:7" ht="26.25" customHeight="1" x14ac:dyDescent="0.3">
      <c r="A12" s="195" t="s">
        <v>66</v>
      </c>
      <c r="B12" s="196"/>
      <c r="C12" s="197"/>
      <c r="D12" s="99" t="s">
        <v>53</v>
      </c>
      <c r="E12" s="141"/>
      <c r="F12" s="141">
        <f t="shared" si="0"/>
        <v>0</v>
      </c>
      <c r="G12" s="141">
        <v>0</v>
      </c>
    </row>
    <row r="13" spans="1:7" s="134" customFormat="1" ht="26.25" customHeight="1" x14ac:dyDescent="0.3">
      <c r="A13" s="188">
        <v>3</v>
      </c>
      <c r="B13" s="188"/>
      <c r="C13" s="188"/>
      <c r="D13" s="95" t="s">
        <v>24</v>
      </c>
      <c r="E13" s="96">
        <f>E14+E21</f>
        <v>2775203</v>
      </c>
      <c r="F13" s="96">
        <f t="shared" si="0"/>
        <v>242359.33000000007</v>
      </c>
      <c r="G13" s="96">
        <f>G14+G21</f>
        <v>3017562.33</v>
      </c>
    </row>
    <row r="14" spans="1:7" s="131" customFormat="1" ht="26.25" customHeight="1" x14ac:dyDescent="0.3">
      <c r="A14" s="199">
        <v>31</v>
      </c>
      <c r="B14" s="199"/>
      <c r="C14" s="199"/>
      <c r="D14" s="101" t="s">
        <v>25</v>
      </c>
      <c r="E14" s="100">
        <f>SUM(E8:E12)</f>
        <v>2251373</v>
      </c>
      <c r="F14" s="100">
        <f t="shared" si="0"/>
        <v>237335.03000000026</v>
      </c>
      <c r="G14" s="100">
        <f>SUM(G8:G12)</f>
        <v>2488708.0300000003</v>
      </c>
    </row>
    <row r="15" spans="1:7" ht="40.5" x14ac:dyDescent="0.3">
      <c r="A15" s="189" t="s">
        <v>76</v>
      </c>
      <c r="B15" s="189"/>
      <c r="C15" s="189"/>
      <c r="D15" s="97" t="s">
        <v>70</v>
      </c>
      <c r="E15" s="98">
        <f>E21+E23</f>
        <v>527480</v>
      </c>
      <c r="F15" s="98">
        <f t="shared" si="0"/>
        <v>5574.3000000000466</v>
      </c>
      <c r="G15" s="98">
        <f>G21+G23</f>
        <v>533054.30000000005</v>
      </c>
    </row>
    <row r="16" spans="1:7" ht="31.5" customHeight="1" x14ac:dyDescent="0.3">
      <c r="A16" s="187" t="s">
        <v>63</v>
      </c>
      <c r="B16" s="188"/>
      <c r="C16" s="188"/>
      <c r="D16" s="99" t="s">
        <v>20</v>
      </c>
      <c r="E16" s="141">
        <v>96760</v>
      </c>
      <c r="F16" s="141">
        <f t="shared" si="0"/>
        <v>-6394.570000000007</v>
      </c>
      <c r="G16" s="141">
        <v>90365.43</v>
      </c>
    </row>
    <row r="17" spans="1:7" ht="40.5" x14ac:dyDescent="0.3">
      <c r="A17" s="187" t="s">
        <v>65</v>
      </c>
      <c r="B17" s="188"/>
      <c r="C17" s="188"/>
      <c r="D17" s="99" t="s">
        <v>69</v>
      </c>
      <c r="E17" s="141">
        <v>245080</v>
      </c>
      <c r="F17" s="141">
        <f t="shared" si="0"/>
        <v>30137.270000000019</v>
      </c>
      <c r="G17" s="141">
        <v>275217.27</v>
      </c>
    </row>
    <row r="18" spans="1:7" ht="25.5" customHeight="1" x14ac:dyDescent="0.3">
      <c r="A18" s="187" t="s">
        <v>66</v>
      </c>
      <c r="B18" s="187"/>
      <c r="C18" s="187"/>
      <c r="D18" s="99" t="s">
        <v>53</v>
      </c>
      <c r="E18" s="141">
        <v>181990</v>
      </c>
      <c r="F18" s="141">
        <f t="shared" si="0"/>
        <v>-19718.399999999994</v>
      </c>
      <c r="G18" s="141">
        <v>162271.6</v>
      </c>
    </row>
    <row r="19" spans="1:7" ht="26.25" customHeight="1" x14ac:dyDescent="0.3">
      <c r="A19" s="187" t="s">
        <v>67</v>
      </c>
      <c r="B19" s="187"/>
      <c r="C19" s="187"/>
      <c r="D19" s="99" t="s">
        <v>85</v>
      </c>
      <c r="E19" s="141"/>
      <c r="F19" s="141"/>
      <c r="G19" s="141"/>
    </row>
    <row r="20" spans="1:7" ht="26.25" customHeight="1" x14ac:dyDescent="0.3">
      <c r="A20" s="187" t="s">
        <v>68</v>
      </c>
      <c r="B20" s="188"/>
      <c r="C20" s="188"/>
      <c r="D20" s="99" t="s">
        <v>58</v>
      </c>
      <c r="E20" s="141"/>
      <c r="F20" s="141">
        <f t="shared" si="0"/>
        <v>1000</v>
      </c>
      <c r="G20" s="141">
        <v>1000</v>
      </c>
    </row>
    <row r="21" spans="1:7" s="131" customFormat="1" ht="26.25" customHeight="1" x14ac:dyDescent="0.3">
      <c r="A21" s="199">
        <v>32</v>
      </c>
      <c r="B21" s="199"/>
      <c r="C21" s="199"/>
      <c r="D21" s="101" t="s">
        <v>37</v>
      </c>
      <c r="E21" s="100">
        <f>SUM(E16:E20)</f>
        <v>523830</v>
      </c>
      <c r="F21" s="100">
        <f t="shared" si="0"/>
        <v>5024.3000000000466</v>
      </c>
      <c r="G21" s="100">
        <f>SUM(G16:G20)</f>
        <v>528854.30000000005</v>
      </c>
    </row>
    <row r="22" spans="1:7" s="142" customFormat="1" ht="26.25" customHeight="1" x14ac:dyDescent="0.3">
      <c r="A22" s="187" t="s">
        <v>66</v>
      </c>
      <c r="B22" s="187"/>
      <c r="C22" s="187"/>
      <c r="D22" s="99" t="s">
        <v>53</v>
      </c>
      <c r="E22" s="141">
        <v>3650</v>
      </c>
      <c r="F22" s="141">
        <f t="shared" si="0"/>
        <v>550</v>
      </c>
      <c r="G22" s="141">
        <v>4200</v>
      </c>
    </row>
    <row r="23" spans="1:7" s="131" customFormat="1" ht="20.25" x14ac:dyDescent="0.3">
      <c r="A23" s="102">
        <v>34</v>
      </c>
      <c r="B23" s="103"/>
      <c r="C23" s="104"/>
      <c r="D23" s="101" t="s">
        <v>59</v>
      </c>
      <c r="E23" s="100">
        <f>E22</f>
        <v>3650</v>
      </c>
      <c r="F23" s="100">
        <f t="shared" si="0"/>
        <v>550</v>
      </c>
      <c r="G23" s="100">
        <f>G22</f>
        <v>4200</v>
      </c>
    </row>
    <row r="24" spans="1:7" ht="24" customHeight="1" x14ac:dyDescent="0.3">
      <c r="A24" s="187" t="s">
        <v>81</v>
      </c>
      <c r="B24" s="187"/>
      <c r="C24" s="187"/>
      <c r="D24" s="99"/>
      <c r="E24" s="141">
        <v>16300</v>
      </c>
      <c r="F24" s="141">
        <f t="shared" si="0"/>
        <v>7500</v>
      </c>
      <c r="G24" s="141">
        <v>23800</v>
      </c>
    </row>
    <row r="25" spans="1:7" ht="24.75" customHeight="1" x14ac:dyDescent="0.3">
      <c r="A25" s="187" t="s">
        <v>77</v>
      </c>
      <c r="B25" s="187"/>
      <c r="C25" s="187"/>
      <c r="D25" s="99"/>
      <c r="E25" s="141"/>
      <c r="F25" s="141"/>
      <c r="G25" s="141"/>
    </row>
    <row r="26" spans="1:7" ht="24.75" customHeight="1" x14ac:dyDescent="0.3">
      <c r="A26" s="187" t="s">
        <v>78</v>
      </c>
      <c r="B26" s="187"/>
      <c r="C26" s="187"/>
      <c r="D26" s="99"/>
      <c r="E26" s="141">
        <v>20350</v>
      </c>
      <c r="F26" s="141">
        <f t="shared" si="0"/>
        <v>-4250</v>
      </c>
      <c r="G26" s="141">
        <v>16100</v>
      </c>
    </row>
    <row r="27" spans="1:7" ht="24.75" customHeight="1" x14ac:dyDescent="0.3">
      <c r="A27" s="187" t="s">
        <v>79</v>
      </c>
      <c r="B27" s="187"/>
      <c r="C27" s="187"/>
      <c r="D27" s="99"/>
      <c r="E27" s="141"/>
      <c r="F27" s="141">
        <f t="shared" si="0"/>
        <v>0</v>
      </c>
      <c r="G27" s="141"/>
    </row>
    <row r="28" spans="1:7" ht="24" customHeight="1" x14ac:dyDescent="0.3">
      <c r="A28" s="187" t="s">
        <v>80</v>
      </c>
      <c r="B28" s="187"/>
      <c r="C28" s="187"/>
      <c r="D28" s="99"/>
      <c r="E28" s="141"/>
      <c r="F28" s="141">
        <f t="shared" si="0"/>
        <v>269.89999999999998</v>
      </c>
      <c r="G28" s="141">
        <v>269.89999999999998</v>
      </c>
    </row>
    <row r="29" spans="1:7" ht="42" customHeight="1" x14ac:dyDescent="0.3">
      <c r="A29" s="200">
        <v>4</v>
      </c>
      <c r="B29" s="200"/>
      <c r="C29" s="200"/>
      <c r="D29" s="97" t="s">
        <v>26</v>
      </c>
      <c r="E29" s="98">
        <f>E30</f>
        <v>36650</v>
      </c>
      <c r="F29" s="98">
        <f t="shared" si="0"/>
        <v>3519.9000000000015</v>
      </c>
      <c r="G29" s="98">
        <f>G30</f>
        <v>40169.9</v>
      </c>
    </row>
    <row r="30" spans="1:7" s="131" customFormat="1" ht="57" customHeight="1" x14ac:dyDescent="0.3">
      <c r="A30" s="105">
        <v>42</v>
      </c>
      <c r="B30" s="193"/>
      <c r="C30" s="194"/>
      <c r="D30" s="106" t="s">
        <v>55</v>
      </c>
      <c r="E30" s="100">
        <f>SUM(E24:E28)</f>
        <v>36650</v>
      </c>
      <c r="F30" s="100">
        <f t="shared" si="0"/>
        <v>3519.9000000000015</v>
      </c>
      <c r="G30" s="100">
        <f>SUM(G24:G28)</f>
        <v>40169.9</v>
      </c>
    </row>
    <row r="31" spans="1:7" ht="12" customHeight="1" x14ac:dyDescent="0.25">
      <c r="A31" s="107"/>
      <c r="B31" s="108"/>
      <c r="C31" s="193"/>
      <c r="D31" s="193"/>
      <c r="E31" s="193"/>
      <c r="F31" s="193"/>
      <c r="G31" s="194"/>
    </row>
    <row r="32" spans="1:7" ht="40.5" x14ac:dyDescent="0.3">
      <c r="A32" s="201" t="s">
        <v>82</v>
      </c>
      <c r="B32" s="201"/>
      <c r="C32" s="201"/>
      <c r="D32" s="95" t="s">
        <v>83</v>
      </c>
      <c r="E32" s="100"/>
      <c r="F32" s="96"/>
      <c r="G32" s="100"/>
    </row>
    <row r="33" spans="1:7" ht="38.25" customHeight="1" x14ac:dyDescent="0.3">
      <c r="A33" s="188" t="s">
        <v>84</v>
      </c>
      <c r="B33" s="188"/>
      <c r="C33" s="188"/>
      <c r="D33" s="95" t="s">
        <v>25</v>
      </c>
      <c r="E33" s="100"/>
      <c r="F33" s="96"/>
      <c r="G33" s="100"/>
    </row>
    <row r="34" spans="1:7" ht="21.75" customHeight="1" x14ac:dyDescent="0.3">
      <c r="A34" s="187" t="s">
        <v>67</v>
      </c>
      <c r="B34" s="187"/>
      <c r="C34" s="187"/>
      <c r="D34" s="99" t="s">
        <v>85</v>
      </c>
      <c r="E34" s="100"/>
      <c r="F34" s="96"/>
      <c r="G34" s="100"/>
    </row>
    <row r="35" spans="1:7" ht="20.25" x14ac:dyDescent="0.3">
      <c r="A35" s="198">
        <v>3</v>
      </c>
      <c r="B35" s="198"/>
      <c r="C35" s="198"/>
      <c r="D35" s="101" t="s">
        <v>24</v>
      </c>
      <c r="E35" s="100"/>
      <c r="F35" s="96"/>
      <c r="G35" s="100"/>
    </row>
    <row r="36" spans="1:7" ht="22.5" customHeight="1" x14ac:dyDescent="0.3">
      <c r="A36" s="199">
        <v>31</v>
      </c>
      <c r="B36" s="199"/>
      <c r="C36" s="199"/>
      <c r="D36" s="101" t="s">
        <v>86</v>
      </c>
      <c r="E36" s="100"/>
      <c r="F36" s="96"/>
      <c r="G36" s="100"/>
    </row>
    <row r="37" spans="1:7" ht="40.5" customHeight="1" x14ac:dyDescent="0.3">
      <c r="A37" s="188" t="s">
        <v>84</v>
      </c>
      <c r="B37" s="188"/>
      <c r="C37" s="188"/>
      <c r="D37" s="95" t="s">
        <v>37</v>
      </c>
      <c r="E37" s="100"/>
      <c r="F37" s="96"/>
      <c r="G37" s="100"/>
    </row>
    <row r="38" spans="1:7" ht="25.5" customHeight="1" x14ac:dyDescent="0.3">
      <c r="A38" s="187" t="s">
        <v>66</v>
      </c>
      <c r="B38" s="187"/>
      <c r="C38" s="187"/>
      <c r="D38" s="99" t="s">
        <v>53</v>
      </c>
      <c r="E38" s="100"/>
      <c r="F38" s="96"/>
      <c r="G38" s="100"/>
    </row>
    <row r="39" spans="1:7" ht="24.75" customHeight="1" x14ac:dyDescent="0.3">
      <c r="A39" s="199">
        <v>32</v>
      </c>
      <c r="B39" s="199"/>
      <c r="C39" s="199"/>
      <c r="D39" s="101" t="s">
        <v>37</v>
      </c>
      <c r="E39" s="100"/>
      <c r="F39" s="96"/>
      <c r="G39" s="100"/>
    </row>
    <row r="40" spans="1:7" ht="40.5" x14ac:dyDescent="0.3">
      <c r="A40" s="188" t="s">
        <v>82</v>
      </c>
      <c r="B40" s="188"/>
      <c r="C40" s="188"/>
      <c r="D40" s="95" t="s">
        <v>87</v>
      </c>
      <c r="E40" s="100"/>
      <c r="F40" s="96"/>
      <c r="G40" s="100"/>
    </row>
    <row r="41" spans="1:7" ht="42" customHeight="1" x14ac:dyDescent="0.3">
      <c r="A41" s="188" t="s">
        <v>88</v>
      </c>
      <c r="B41" s="188"/>
      <c r="C41" s="188"/>
      <c r="D41" s="95" t="s">
        <v>25</v>
      </c>
      <c r="E41" s="100"/>
      <c r="F41" s="96"/>
      <c r="G41" s="100"/>
    </row>
    <row r="42" spans="1:7" ht="24" customHeight="1" x14ac:dyDescent="0.3">
      <c r="A42" s="187" t="s">
        <v>67</v>
      </c>
      <c r="B42" s="187"/>
      <c r="C42" s="187"/>
      <c r="D42" s="99" t="s">
        <v>85</v>
      </c>
      <c r="E42" s="100"/>
      <c r="F42" s="96"/>
      <c r="G42" s="100"/>
    </row>
    <row r="43" spans="1:7" ht="20.25" x14ac:dyDescent="0.3">
      <c r="A43" s="198">
        <v>3</v>
      </c>
      <c r="B43" s="198"/>
      <c r="C43" s="198"/>
      <c r="D43" s="101" t="s">
        <v>24</v>
      </c>
      <c r="E43" s="100"/>
      <c r="F43" s="96"/>
      <c r="G43" s="100"/>
    </row>
    <row r="44" spans="1:7" ht="22.5" customHeight="1" x14ac:dyDescent="0.3">
      <c r="A44" s="199">
        <v>31</v>
      </c>
      <c r="B44" s="199"/>
      <c r="C44" s="199"/>
      <c r="D44" s="101" t="s">
        <v>86</v>
      </c>
      <c r="E44" s="100"/>
      <c r="F44" s="96"/>
      <c r="G44" s="100"/>
    </row>
    <row r="45" spans="1:7" ht="20.25" x14ac:dyDescent="0.3">
      <c r="A45" s="188" t="s">
        <v>88</v>
      </c>
      <c r="B45" s="188"/>
      <c r="C45" s="188"/>
      <c r="D45" s="95" t="s">
        <v>37</v>
      </c>
      <c r="E45" s="100"/>
      <c r="F45" s="96"/>
      <c r="G45" s="100"/>
    </row>
    <row r="46" spans="1:7" ht="21.75" customHeight="1" x14ac:dyDescent="0.3">
      <c r="A46" s="187" t="s">
        <v>66</v>
      </c>
      <c r="B46" s="187"/>
      <c r="C46" s="187"/>
      <c r="D46" s="99" t="s">
        <v>53</v>
      </c>
      <c r="E46" s="100"/>
      <c r="F46" s="96"/>
      <c r="G46" s="100"/>
    </row>
    <row r="47" spans="1:7" ht="20.25" x14ac:dyDescent="0.3">
      <c r="A47" s="199">
        <v>32</v>
      </c>
      <c r="B47" s="199"/>
      <c r="C47" s="199"/>
      <c r="D47" s="101" t="s">
        <v>37</v>
      </c>
      <c r="E47" s="100"/>
      <c r="F47" s="96"/>
      <c r="G47" s="100"/>
    </row>
    <row r="48" spans="1:7" x14ac:dyDescent="0.25">
      <c r="A48" s="28"/>
      <c r="B48" s="28"/>
      <c r="C48" s="28"/>
      <c r="D48" s="28"/>
      <c r="E48" s="28"/>
      <c r="F48" s="28"/>
      <c r="G48" s="28"/>
    </row>
  </sheetData>
  <mergeCells count="45">
    <mergeCell ref="A45:C45"/>
    <mergeCell ref="A47:C47"/>
    <mergeCell ref="A11:C11"/>
    <mergeCell ref="A37:C37"/>
    <mergeCell ref="A41:C41"/>
    <mergeCell ref="A42:C42"/>
    <mergeCell ref="A43:C43"/>
    <mergeCell ref="A44:C44"/>
    <mergeCell ref="A46:C46"/>
    <mergeCell ref="A27:C27"/>
    <mergeCell ref="A26:C26"/>
    <mergeCell ref="A25:C25"/>
    <mergeCell ref="A24:C24"/>
    <mergeCell ref="A40:C40"/>
    <mergeCell ref="A39:C39"/>
    <mergeCell ref="A32:C32"/>
    <mergeCell ref="A34:C34"/>
    <mergeCell ref="A35:C35"/>
    <mergeCell ref="A38:C38"/>
    <mergeCell ref="A8:C8"/>
    <mergeCell ref="A13:C13"/>
    <mergeCell ref="A21:C21"/>
    <mergeCell ref="A14:C14"/>
    <mergeCell ref="A36:C36"/>
    <mergeCell ref="A15:C15"/>
    <mergeCell ref="A9:C9"/>
    <mergeCell ref="A10:C10"/>
    <mergeCell ref="A16:C16"/>
    <mergeCell ref="A17:C17"/>
    <mergeCell ref="A20:C20"/>
    <mergeCell ref="A18:C18"/>
    <mergeCell ref="A29:C29"/>
    <mergeCell ref="A28:C28"/>
    <mergeCell ref="A6:C6"/>
    <mergeCell ref="A7:C7"/>
    <mergeCell ref="A33:C33"/>
    <mergeCell ref="A2:G2"/>
    <mergeCell ref="A4:G4"/>
    <mergeCell ref="A5:C5"/>
    <mergeCell ref="A19:C19"/>
    <mergeCell ref="A22:C22"/>
    <mergeCell ref="B30:C30"/>
    <mergeCell ref="A12:C12"/>
    <mergeCell ref="A3:G3"/>
    <mergeCell ref="C31:G31"/>
  </mergeCells>
  <pageMargins left="0.7" right="0.7" top="0.75" bottom="0.75" header="0.3" footer="0.3"/>
  <pageSetup paperSize="9" scale="4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J13" sqref="J13"/>
    </sheetView>
  </sheetViews>
  <sheetFormatPr defaultRowHeight="15" x14ac:dyDescent="0.25"/>
  <cols>
    <col min="1" max="1" width="6.7109375" customWidth="1"/>
    <col min="2" max="2" width="7.140625" customWidth="1"/>
    <col min="3" max="3" width="38.85546875" customWidth="1"/>
    <col min="4" max="4" width="17.85546875" customWidth="1"/>
    <col min="5" max="5" width="22.28515625" customWidth="1"/>
    <col min="6" max="6" width="17.85546875" customWidth="1"/>
  </cols>
  <sheetData>
    <row r="1" spans="1:6" ht="15.75" x14ac:dyDescent="0.25">
      <c r="A1" s="152" t="s">
        <v>34</v>
      </c>
      <c r="B1" s="152"/>
      <c r="C1" s="152"/>
      <c r="D1" s="152"/>
      <c r="E1" s="152"/>
      <c r="F1" s="152"/>
    </row>
    <row r="2" spans="1:6" ht="15.75" x14ac:dyDescent="0.25">
      <c r="A2" s="29"/>
      <c r="B2" s="29"/>
      <c r="C2" s="29"/>
      <c r="D2" s="29"/>
      <c r="E2" s="29"/>
      <c r="F2" s="29"/>
    </row>
    <row r="3" spans="1:6" ht="15.75" x14ac:dyDescent="0.25">
      <c r="A3" s="152" t="s">
        <v>99</v>
      </c>
      <c r="B3" s="152"/>
      <c r="C3" s="152"/>
      <c r="D3" s="152"/>
      <c r="E3" s="152"/>
      <c r="F3" s="152"/>
    </row>
    <row r="4" spans="1:6" ht="15.75" x14ac:dyDescent="0.25">
      <c r="A4" s="29"/>
      <c r="B4" s="29"/>
      <c r="C4" s="29"/>
      <c r="D4" s="29"/>
      <c r="E4" s="29"/>
      <c r="F4" s="29"/>
    </row>
    <row r="5" spans="1:6" ht="15.75" x14ac:dyDescent="0.25">
      <c r="A5" s="152" t="s">
        <v>100</v>
      </c>
      <c r="B5" s="152"/>
      <c r="C5" s="152"/>
      <c r="D5" s="152"/>
      <c r="E5" s="152"/>
      <c r="F5" s="152"/>
    </row>
    <row r="6" spans="1:6" ht="15.75" x14ac:dyDescent="0.25">
      <c r="A6" s="29"/>
      <c r="B6" s="29"/>
      <c r="C6" s="29"/>
      <c r="D6" s="29"/>
      <c r="E6" s="29"/>
      <c r="F6" s="29"/>
    </row>
    <row r="7" spans="1:6" ht="37.5" x14ac:dyDescent="0.25">
      <c r="A7" s="50" t="s">
        <v>16</v>
      </c>
      <c r="B7" s="50" t="s">
        <v>17</v>
      </c>
      <c r="C7" s="52" t="s">
        <v>108</v>
      </c>
      <c r="D7" s="51" t="s">
        <v>109</v>
      </c>
      <c r="E7" s="51" t="s">
        <v>90</v>
      </c>
      <c r="F7" s="51" t="s">
        <v>110</v>
      </c>
    </row>
    <row r="8" spans="1:6" ht="15.75" x14ac:dyDescent="0.25">
      <c r="A8" s="204">
        <v>1</v>
      </c>
      <c r="B8" s="205"/>
      <c r="C8" s="205"/>
      <c r="D8" s="49">
        <v>2</v>
      </c>
      <c r="E8" s="49">
        <v>3</v>
      </c>
      <c r="F8" s="49">
        <v>4</v>
      </c>
    </row>
    <row r="9" spans="1:6" s="42" customFormat="1" ht="29.25" customHeight="1" x14ac:dyDescent="0.25">
      <c r="A9" s="31"/>
      <c r="B9" s="31"/>
      <c r="C9" s="47" t="s">
        <v>104</v>
      </c>
      <c r="D9" s="41" t="e">
        <f>D10</f>
        <v>#REF!</v>
      </c>
      <c r="E9" s="41">
        <f t="shared" ref="E9:F9" si="0">E10</f>
        <v>2613043.73</v>
      </c>
      <c r="F9" s="41" t="e">
        <f t="shared" si="0"/>
        <v>#REF!</v>
      </c>
    </row>
    <row r="10" spans="1:6" ht="18.75" customHeight="1" x14ac:dyDescent="0.25">
      <c r="A10" s="33">
        <v>6</v>
      </c>
      <c r="B10" s="33"/>
      <c r="C10" s="48" t="s">
        <v>19</v>
      </c>
      <c r="D10" s="34" t="e">
        <f>D11+D12+D13+D14+D15</f>
        <v>#REF!</v>
      </c>
      <c r="E10" s="34">
        <f>E11+E12+E13+E14+E15</f>
        <v>2613043.73</v>
      </c>
      <c r="F10" s="34" t="e">
        <f>F11+F12+F13+F14+F15</f>
        <v>#REF!</v>
      </c>
    </row>
    <row r="11" spans="1:6" ht="36.75" customHeight="1" x14ac:dyDescent="0.25">
      <c r="A11" s="31"/>
      <c r="B11" s="43">
        <v>63</v>
      </c>
      <c r="C11" s="53" t="s">
        <v>51</v>
      </c>
      <c r="D11" s="44" t="e">
        <f>#REF!+#REF!+#REF!</f>
        <v>#REF!</v>
      </c>
      <c r="E11" s="44">
        <v>229314.31</v>
      </c>
      <c r="F11" s="44" t="e">
        <f>#REF!+#REF!+#REF!</f>
        <v>#REF!</v>
      </c>
    </row>
    <row r="12" spans="1:6" ht="21" customHeight="1" x14ac:dyDescent="0.25">
      <c r="A12" s="37"/>
      <c r="B12" s="40">
        <v>64</v>
      </c>
      <c r="C12" s="54" t="s">
        <v>105</v>
      </c>
      <c r="D12" s="44" t="e">
        <f>#REF!</f>
        <v>#REF!</v>
      </c>
      <c r="E12" s="44">
        <v>30</v>
      </c>
      <c r="F12" s="44" t="e">
        <f>#REF!</f>
        <v>#REF!</v>
      </c>
    </row>
    <row r="13" spans="1:6" ht="52.5" customHeight="1" x14ac:dyDescent="0.25">
      <c r="A13" s="36"/>
      <c r="B13" s="40">
        <v>65</v>
      </c>
      <c r="C13" s="54" t="s">
        <v>106</v>
      </c>
      <c r="D13" s="44" t="e">
        <f>#REF!</f>
        <v>#REF!</v>
      </c>
      <c r="E13" s="44">
        <v>547162.81999999995</v>
      </c>
      <c r="F13" s="44" t="e">
        <f>#REF!</f>
        <v>#REF!</v>
      </c>
    </row>
    <row r="14" spans="1:6" ht="39" customHeight="1" x14ac:dyDescent="0.25">
      <c r="A14" s="37"/>
      <c r="B14" s="40">
        <v>66</v>
      </c>
      <c r="C14" s="53" t="s">
        <v>107</v>
      </c>
      <c r="D14" s="44" t="e">
        <f>#REF!+#REF!</f>
        <v>#REF!</v>
      </c>
      <c r="E14" s="44">
        <v>27493.63</v>
      </c>
      <c r="F14" s="44" t="e">
        <f>#REF!+#REF!</f>
        <v>#REF!</v>
      </c>
    </row>
    <row r="15" spans="1:6" ht="36.75" customHeight="1" x14ac:dyDescent="0.25">
      <c r="A15" s="35"/>
      <c r="B15" s="40">
        <v>67</v>
      </c>
      <c r="C15" s="53" t="s">
        <v>52</v>
      </c>
      <c r="D15" s="44" t="e">
        <f>#REF!</f>
        <v>#REF!</v>
      </c>
      <c r="E15" s="44">
        <v>1809042.97</v>
      </c>
      <c r="F15" s="44" t="e">
        <f>#REF!</f>
        <v>#REF!</v>
      </c>
    </row>
    <row r="17" spans="1:6" ht="15.75" x14ac:dyDescent="0.25">
      <c r="D17" s="206"/>
      <c r="E17" s="206"/>
      <c r="F17" s="206"/>
    </row>
    <row r="18" spans="1:6" ht="42.75" x14ac:dyDescent="0.25">
      <c r="A18" s="207" t="s">
        <v>94</v>
      </c>
      <c r="B18" s="207"/>
      <c r="C18" s="207"/>
      <c r="D18" s="19" t="s">
        <v>95</v>
      </c>
      <c r="E18" s="19" t="s">
        <v>96</v>
      </c>
      <c r="F18" s="20"/>
    </row>
    <row r="19" spans="1:6" x14ac:dyDescent="0.25">
      <c r="A19" s="208">
        <v>1</v>
      </c>
      <c r="B19" s="208"/>
      <c r="C19" s="208"/>
      <c r="D19" s="21">
        <v>2</v>
      </c>
      <c r="E19" s="21">
        <v>3</v>
      </c>
      <c r="F19" s="22"/>
    </row>
    <row r="20" spans="1:6" x14ac:dyDescent="0.25">
      <c r="A20" s="209">
        <v>92</v>
      </c>
      <c r="B20" s="209"/>
      <c r="C20" s="209"/>
      <c r="D20" s="23">
        <f>D21</f>
        <v>30315.41</v>
      </c>
      <c r="E20" s="23">
        <v>9551.85</v>
      </c>
      <c r="F20" s="23">
        <f t="shared" ref="F20:F21" si="1">F21</f>
        <v>0</v>
      </c>
    </row>
    <row r="21" spans="1:6" x14ac:dyDescent="0.25">
      <c r="A21" s="210">
        <v>922</v>
      </c>
      <c r="B21" s="210"/>
      <c r="C21" s="210"/>
      <c r="D21" s="24">
        <f>D22</f>
        <v>30315.41</v>
      </c>
      <c r="E21" s="24"/>
      <c r="F21" s="24">
        <f t="shared" si="1"/>
        <v>0</v>
      </c>
    </row>
    <row r="22" spans="1:6" x14ac:dyDescent="0.25">
      <c r="A22" s="211">
        <v>9221</v>
      </c>
      <c r="B22" s="211"/>
      <c r="C22" s="211"/>
      <c r="D22" s="25">
        <v>30315.41</v>
      </c>
      <c r="E22" s="25"/>
      <c r="F22" s="26"/>
    </row>
    <row r="23" spans="1:6" x14ac:dyDescent="0.25">
      <c r="A23" s="202" t="s">
        <v>98</v>
      </c>
      <c r="B23" s="203"/>
      <c r="C23" s="203"/>
      <c r="D23" s="23" t="e">
        <f>D9+D20</f>
        <v>#REF!</v>
      </c>
      <c r="E23" s="23">
        <f>E9+E20</f>
        <v>2622595.58</v>
      </c>
      <c r="F23" s="23" t="e">
        <f>F9+F20</f>
        <v>#REF!</v>
      </c>
    </row>
    <row r="24" spans="1:6" x14ac:dyDescent="0.25">
      <c r="A24" s="212"/>
      <c r="B24" s="212"/>
      <c r="C24" s="212"/>
      <c r="D24" s="27"/>
      <c r="E24" s="27"/>
      <c r="F24" s="28"/>
    </row>
    <row r="25" spans="1:6" ht="15.75" x14ac:dyDescent="0.25">
      <c r="A25" s="29"/>
      <c r="B25" s="29"/>
      <c r="C25" s="29"/>
      <c r="D25" s="29"/>
      <c r="E25" s="29"/>
      <c r="F25" s="29"/>
    </row>
    <row r="26" spans="1:6" ht="15.75" x14ac:dyDescent="0.25">
      <c r="A26" s="29"/>
      <c r="B26" s="29"/>
      <c r="C26" s="29"/>
      <c r="D26" s="29"/>
      <c r="E26" s="29"/>
      <c r="F26" s="29"/>
    </row>
    <row r="27" spans="1:6" ht="15.75" x14ac:dyDescent="0.25">
      <c r="A27" s="152" t="s">
        <v>99</v>
      </c>
      <c r="B27" s="152"/>
      <c r="C27" s="152"/>
      <c r="D27" s="152"/>
      <c r="E27" s="152"/>
      <c r="F27" s="152"/>
    </row>
    <row r="28" spans="1:6" ht="15.75" x14ac:dyDescent="0.25">
      <c r="A28" s="152" t="s">
        <v>100</v>
      </c>
      <c r="B28" s="152"/>
      <c r="C28" s="152"/>
      <c r="D28" s="152"/>
      <c r="E28" s="152"/>
      <c r="F28" s="152"/>
    </row>
    <row r="29" spans="1:6" ht="15.75" x14ac:dyDescent="0.25">
      <c r="A29" s="29"/>
      <c r="B29" s="29"/>
      <c r="C29" s="29"/>
      <c r="D29" s="29"/>
      <c r="E29" s="29"/>
      <c r="F29" s="29"/>
    </row>
    <row r="30" spans="1:6" ht="47.25" x14ac:dyDescent="0.25">
      <c r="A30" s="213"/>
      <c r="B30" s="214"/>
      <c r="C30" s="214"/>
      <c r="D30" s="30" t="s">
        <v>101</v>
      </c>
      <c r="E30" s="30" t="s">
        <v>102</v>
      </c>
      <c r="F30" s="30" t="s">
        <v>103</v>
      </c>
    </row>
    <row r="31" spans="1:6" ht="15.75" x14ac:dyDescent="0.25">
      <c r="A31" s="213">
        <v>1</v>
      </c>
      <c r="B31" s="214"/>
      <c r="C31" s="214"/>
      <c r="D31" s="30">
        <v>2</v>
      </c>
      <c r="E31" s="30">
        <v>3</v>
      </c>
      <c r="F31" s="30">
        <v>4</v>
      </c>
    </row>
    <row r="32" spans="1:6" ht="15.75" x14ac:dyDescent="0.25">
      <c r="A32" s="31"/>
      <c r="B32" s="31"/>
      <c r="C32" s="31"/>
      <c r="D32" s="32" t="e">
        <f>D33+D37</f>
        <v>#REF!</v>
      </c>
      <c r="E32" s="32">
        <f>E33+E37</f>
        <v>2602710.4500000002</v>
      </c>
      <c r="F32" s="32" t="e">
        <f>F33+F37</f>
        <v>#REF!</v>
      </c>
    </row>
    <row r="33" spans="1:6" ht="15.75" x14ac:dyDescent="0.25">
      <c r="A33" s="33">
        <v>3</v>
      </c>
      <c r="B33" s="33"/>
      <c r="C33" s="33"/>
      <c r="D33" s="39" t="e">
        <f>D34+D35+D36</f>
        <v>#REF!</v>
      </c>
      <c r="E33" s="39">
        <f>E34+E35+E36</f>
        <v>2576997.71</v>
      </c>
      <c r="F33" s="39" t="e">
        <f>F34+F35+F36</f>
        <v>#REF!</v>
      </c>
    </row>
    <row r="34" spans="1:6" ht="15.75" x14ac:dyDescent="0.25">
      <c r="A34" s="31"/>
      <c r="B34" s="43">
        <v>31</v>
      </c>
      <c r="C34" s="43"/>
      <c r="D34" s="44" t="e">
        <f>#REF!+#REF!+#REF!</f>
        <v>#REF!</v>
      </c>
      <c r="E34" s="44">
        <v>2072845.65</v>
      </c>
      <c r="F34" s="44" t="e">
        <f>#REF!+#REF!+#REF!</f>
        <v>#REF!</v>
      </c>
    </row>
    <row r="35" spans="1:6" ht="15.75" x14ac:dyDescent="0.25">
      <c r="A35" s="35"/>
      <c r="B35" s="40">
        <v>32</v>
      </c>
      <c r="C35" s="40"/>
      <c r="D35" s="44" t="e">
        <f>#REF!+#REF!+#REF!+#REF!</f>
        <v>#REF!</v>
      </c>
      <c r="E35" s="44">
        <v>500502.06</v>
      </c>
      <c r="F35" s="44" t="e">
        <f>#REF!+#REF!+#REF!+#REF!</f>
        <v>#REF!</v>
      </c>
    </row>
    <row r="36" spans="1:6" ht="15.75" x14ac:dyDescent="0.25">
      <c r="A36" s="35"/>
      <c r="B36" s="40">
        <v>34</v>
      </c>
      <c r="C36" s="40"/>
      <c r="D36" s="44" t="e">
        <f>#REF!</f>
        <v>#REF!</v>
      </c>
      <c r="E36" s="44">
        <v>3650</v>
      </c>
      <c r="F36" s="44" t="e">
        <f>#REF!</f>
        <v>#REF!</v>
      </c>
    </row>
    <row r="37" spans="1:6" ht="15.75" x14ac:dyDescent="0.25">
      <c r="A37" s="46">
        <v>4</v>
      </c>
      <c r="B37" s="45"/>
      <c r="C37" s="45"/>
      <c r="D37" s="32" t="e">
        <f>D38</f>
        <v>#REF!</v>
      </c>
      <c r="E37" s="32">
        <f t="shared" ref="E37:F37" si="2">E38</f>
        <v>25712.74</v>
      </c>
      <c r="F37" s="32" t="e">
        <f t="shared" si="2"/>
        <v>#REF!</v>
      </c>
    </row>
    <row r="38" spans="1:6" ht="15.75" x14ac:dyDescent="0.25">
      <c r="A38" s="38"/>
      <c r="B38" s="43">
        <v>42</v>
      </c>
      <c r="C38" s="43"/>
      <c r="D38" s="44" t="e">
        <f>#REF!+#REF!</f>
        <v>#REF!</v>
      </c>
      <c r="E38" s="44">
        <v>25712.74</v>
      </c>
      <c r="F38" s="44" t="e">
        <f>#REF!+#REF!</f>
        <v>#REF!</v>
      </c>
    </row>
    <row r="39" spans="1:6" ht="15.75" customHeight="1" x14ac:dyDescent="0.25">
      <c r="A39" s="215"/>
      <c r="B39" s="215"/>
      <c r="C39" s="215"/>
      <c r="D39" s="215"/>
      <c r="E39" s="215"/>
      <c r="F39" s="215"/>
    </row>
    <row r="40" spans="1:6" ht="15.75" customHeight="1" x14ac:dyDescent="0.25">
      <c r="A40" s="216"/>
      <c r="B40" s="216"/>
      <c r="C40" s="216"/>
      <c r="D40" s="216"/>
      <c r="E40" s="216"/>
      <c r="F40" s="216"/>
    </row>
    <row r="41" spans="1:6" ht="15.75" x14ac:dyDescent="0.25">
      <c r="D41" s="206"/>
      <c r="E41" s="206"/>
      <c r="F41" s="206"/>
    </row>
    <row r="42" spans="1:6" ht="42.75" x14ac:dyDescent="0.25">
      <c r="A42" s="207" t="s">
        <v>94</v>
      </c>
      <c r="B42" s="207"/>
      <c r="C42" s="207"/>
      <c r="D42" s="19" t="s">
        <v>95</v>
      </c>
      <c r="E42" s="19" t="s">
        <v>96</v>
      </c>
      <c r="F42" s="20"/>
    </row>
    <row r="43" spans="1:6" x14ac:dyDescent="0.25">
      <c r="A43" s="208">
        <v>1</v>
      </c>
      <c r="B43" s="208"/>
      <c r="C43" s="208"/>
      <c r="D43" s="21">
        <v>2</v>
      </c>
      <c r="E43" s="21">
        <v>3</v>
      </c>
      <c r="F43" s="22"/>
    </row>
    <row r="44" spans="1:6" x14ac:dyDescent="0.25">
      <c r="A44" s="209">
        <v>92</v>
      </c>
      <c r="B44" s="209"/>
      <c r="C44" s="209"/>
      <c r="D44" s="23">
        <f>D45</f>
        <v>40648.67</v>
      </c>
      <c r="E44" s="23">
        <v>19885.13</v>
      </c>
      <c r="F44" s="23">
        <f t="shared" ref="F44:F45" si="3">F45</f>
        <v>0</v>
      </c>
    </row>
    <row r="45" spans="1:6" x14ac:dyDescent="0.25">
      <c r="A45" s="210">
        <v>922</v>
      </c>
      <c r="B45" s="210"/>
      <c r="C45" s="210"/>
      <c r="D45" s="24">
        <f>D46</f>
        <v>40648.67</v>
      </c>
      <c r="E45" s="24"/>
      <c r="F45" s="24">
        <f t="shared" si="3"/>
        <v>0</v>
      </c>
    </row>
    <row r="46" spans="1:6" x14ac:dyDescent="0.25">
      <c r="A46" s="211">
        <v>9222</v>
      </c>
      <c r="B46" s="211"/>
      <c r="C46" s="211"/>
      <c r="D46" s="25">
        <v>40648.67</v>
      </c>
      <c r="E46" s="25"/>
      <c r="F46" s="26"/>
    </row>
    <row r="47" spans="1:6" x14ac:dyDescent="0.25">
      <c r="A47" s="202" t="s">
        <v>97</v>
      </c>
      <c r="B47" s="203"/>
      <c r="C47" s="203"/>
      <c r="D47" s="23" t="e">
        <f>D32+D44</f>
        <v>#REF!</v>
      </c>
      <c r="E47" s="23">
        <f>E32+E44</f>
        <v>2622595.58</v>
      </c>
      <c r="F47" s="23" t="e">
        <f>F32+F44</f>
        <v>#REF!</v>
      </c>
    </row>
    <row r="48" spans="1:6" x14ac:dyDescent="0.25">
      <c r="A48" s="212"/>
      <c r="B48" s="212"/>
      <c r="C48" s="212"/>
      <c r="D48" s="27"/>
      <c r="E48" s="27"/>
      <c r="F48" s="28"/>
    </row>
  </sheetData>
  <mergeCells count="25">
    <mergeCell ref="A48:C48"/>
    <mergeCell ref="A39:F40"/>
    <mergeCell ref="A42:C42"/>
    <mergeCell ref="A43:C43"/>
    <mergeCell ref="A44:C44"/>
    <mergeCell ref="A45:C45"/>
    <mergeCell ref="A46:C46"/>
    <mergeCell ref="A47:C47"/>
    <mergeCell ref="D41:F41"/>
    <mergeCell ref="A24:C24"/>
    <mergeCell ref="A27:F27"/>
    <mergeCell ref="A28:F28"/>
    <mergeCell ref="A30:C30"/>
    <mergeCell ref="A31:C31"/>
    <mergeCell ref="A23:C23"/>
    <mergeCell ref="A1:F1"/>
    <mergeCell ref="A3:F3"/>
    <mergeCell ref="A5:F5"/>
    <mergeCell ref="A8:C8"/>
    <mergeCell ref="D17:F17"/>
    <mergeCell ref="A18:C18"/>
    <mergeCell ref="A19:C19"/>
    <mergeCell ref="A20:C20"/>
    <mergeCell ref="A21:C21"/>
    <mergeCell ref="A22:C2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1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POSEBNI DIO</vt:lpstr>
      <vt:lpstr>List2</vt:lpstr>
      <vt:lpstr>List2!Podrucje_ispisa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2024-05-16T09:39:53Z</cp:lastPrinted>
  <dcterms:created xsi:type="dcterms:W3CDTF">2022-08-12T12:51:27Z</dcterms:created>
  <dcterms:modified xsi:type="dcterms:W3CDTF">2024-05-20T12:59:14Z</dcterms:modified>
</cp:coreProperties>
</file>