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5\I. REBALANS 2025\"/>
    </mc:Choice>
  </mc:AlternateContent>
  <bookViews>
    <workbookView xWindow="0" yWindow="0" windowWidth="28800" windowHeight="12315" activeTab="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Izvori financiranja " sheetId="2" r:id="rId6"/>
  </sheets>
  <definedNames>
    <definedName name="_xlnm.Print_Area" localSheetId="5">'Izvori financiranja 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7" i="2"/>
  <c r="H8" i="1" l="1"/>
  <c r="F27" i="7" l="1"/>
  <c r="F14" i="7"/>
  <c r="G10" i="7"/>
  <c r="E10" i="7"/>
  <c r="E8" i="7" s="1"/>
  <c r="F11" i="7"/>
  <c r="F12" i="7"/>
  <c r="F13" i="7"/>
  <c r="F17" i="7"/>
  <c r="F18" i="7"/>
  <c r="F19" i="7"/>
  <c r="F20" i="7"/>
  <c r="F21" i="7"/>
  <c r="F23" i="7"/>
  <c r="F25" i="7"/>
  <c r="F26" i="7"/>
  <c r="F28" i="7"/>
  <c r="G22" i="7"/>
  <c r="E22" i="7"/>
  <c r="G25" i="7"/>
  <c r="G24" i="7" s="1"/>
  <c r="E24" i="7"/>
  <c r="G16" i="7"/>
  <c r="E16" i="7"/>
  <c r="F10" i="7" l="1"/>
  <c r="F16" i="7"/>
  <c r="F24" i="7"/>
  <c r="F22" i="7"/>
  <c r="G9" i="7"/>
  <c r="G15" i="7"/>
  <c r="G8" i="7"/>
  <c r="F8" i="7" s="1"/>
  <c r="E15" i="7"/>
  <c r="E7" i="7" s="1"/>
  <c r="E9" i="7"/>
  <c r="F15" i="7" l="1"/>
  <c r="F9" i="7"/>
  <c r="G7" i="7"/>
  <c r="F7" i="7" s="1"/>
  <c r="B12" i="5" l="1"/>
  <c r="B11" i="5"/>
  <c r="B10" i="5" s="1"/>
  <c r="C36" i="2"/>
  <c r="C35" i="2"/>
  <c r="D27" i="2"/>
  <c r="C22" i="2"/>
  <c r="C24" i="2"/>
  <c r="C26" i="2"/>
  <c r="C28" i="2"/>
  <c r="C29" i="2"/>
  <c r="C31" i="2"/>
  <c r="C9" i="2"/>
  <c r="C11" i="2"/>
  <c r="C13" i="2"/>
  <c r="C15" i="2"/>
  <c r="C16" i="2"/>
  <c r="C18" i="2"/>
  <c r="D34" i="2"/>
  <c r="B34" i="2"/>
  <c r="D30" i="2"/>
  <c r="B30" i="2"/>
  <c r="B27" i="2"/>
  <c r="D25" i="2"/>
  <c r="B25" i="2"/>
  <c r="D23" i="2"/>
  <c r="B23" i="2"/>
  <c r="D21" i="2"/>
  <c r="B21" i="2"/>
  <c r="D17" i="2"/>
  <c r="B17" i="2"/>
  <c r="D14" i="2"/>
  <c r="B14" i="2"/>
  <c r="D12" i="2"/>
  <c r="D7" i="2" s="1"/>
  <c r="B12" i="2"/>
  <c r="D10" i="2"/>
  <c r="B10" i="2"/>
  <c r="D8" i="2"/>
  <c r="B8" i="2"/>
  <c r="C8" i="2" s="1"/>
  <c r="C12" i="2" l="1"/>
  <c r="C25" i="2"/>
  <c r="C30" i="2"/>
  <c r="C21" i="2"/>
  <c r="C17" i="2"/>
  <c r="C27" i="2"/>
  <c r="C23" i="2"/>
  <c r="C14" i="2"/>
  <c r="C34" i="2"/>
  <c r="C10" i="2"/>
  <c r="B20" i="2"/>
  <c r="D20" i="2"/>
  <c r="B7" i="2"/>
  <c r="E40" i="3" l="1"/>
  <c r="E31" i="3"/>
  <c r="E32" i="3"/>
  <c r="E34" i="3"/>
  <c r="E30" i="3"/>
  <c r="E13" i="3" l="1"/>
  <c r="E14" i="3"/>
  <c r="E15" i="3"/>
  <c r="E16" i="3"/>
  <c r="E12" i="3"/>
  <c r="F39" i="3" l="1"/>
  <c r="F38" i="3" s="1"/>
  <c r="E39" i="3"/>
  <c r="D39" i="3"/>
  <c r="E38" i="3"/>
  <c r="D38" i="3"/>
  <c r="F33" i="3"/>
  <c r="E33" i="3" s="1"/>
  <c r="D33" i="3"/>
  <c r="F29" i="3"/>
  <c r="E29" i="3"/>
  <c r="D29" i="3"/>
  <c r="F21" i="3"/>
  <c r="F20" i="3" s="1"/>
  <c r="E21" i="3"/>
  <c r="E20" i="3" s="1"/>
  <c r="D21" i="3"/>
  <c r="D20" i="3" s="1"/>
  <c r="F11" i="3"/>
  <c r="F10" i="3" s="1"/>
  <c r="E10" i="3" s="1"/>
  <c r="E11" i="3"/>
  <c r="D11" i="3"/>
  <c r="D10" i="3" s="1"/>
  <c r="D28" i="3" l="1"/>
  <c r="D41" i="3" s="1"/>
  <c r="E28" i="3"/>
  <c r="E41" i="3" s="1"/>
  <c r="F28" i="3"/>
  <c r="F41" i="3" s="1"/>
  <c r="D23" i="3"/>
  <c r="E23" i="3"/>
  <c r="F23" i="3"/>
  <c r="G12" i="1" l="1"/>
  <c r="G13" i="1"/>
  <c r="G9" i="1"/>
  <c r="C13" i="5" l="1"/>
  <c r="C14" i="5"/>
  <c r="D12" i="5" l="1"/>
  <c r="C12" i="5" l="1"/>
  <c r="D11" i="5"/>
  <c r="D10" i="5" s="1"/>
  <c r="H11" i="1" l="1"/>
  <c r="H14" i="1" s="1"/>
  <c r="H28" i="1" s="1"/>
  <c r="C10" i="5" l="1"/>
  <c r="C11" i="5"/>
  <c r="F11" i="1"/>
  <c r="G11" i="1" s="1"/>
  <c r="F8" i="1"/>
  <c r="F14" i="1" s="1"/>
  <c r="G8" i="1"/>
  <c r="G14" i="1" s="1"/>
  <c r="A1" i="2"/>
</calcChain>
</file>

<file path=xl/sharedStrings.xml><?xml version="1.0" encoding="utf-8"?>
<sst xmlns="http://schemas.openxmlformats.org/spreadsheetml/2006/main" count="197" uniqueCount="116">
  <si>
    <t>PRIHODI UKUPNO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</si>
  <si>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</si>
  <si>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</si>
  <si>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</si>
  <si>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</si>
  <si>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</si>
  <si>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</si>
  <si>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</si>
  <si>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</si>
  <si>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</si>
  <si>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</si>
  <si>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</si>
  <si>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</si>
  <si>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</si>
  <si>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</si>
  <si>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</si>
  <si>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</si>
  <si>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</si>
  <si>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</si>
  <si>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</si>
  <si>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</si>
  <si>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</si>
  <si>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</si>
  <si>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</si>
  <si>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</si>
  <si>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</si>
  <si>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</si>
  <si>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</si>
  <si>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</si>
  <si>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</si>
  <si>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</si>
  <si>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</si>
  <si>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</si>
  <si>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</si>
  <si>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</si>
  <si>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</si>
  <si>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</si>
  <si>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</si>
  <si>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</si>
  <si>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</si>
  <si>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</si>
  <si>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Donacije</t>
  </si>
  <si>
    <t>Financijski rashodi</t>
  </si>
  <si>
    <t>PROGRAM 1036</t>
  </si>
  <si>
    <t>PROGRAMI DV CIPELICA</t>
  </si>
  <si>
    <t>Izvor financiranja 11</t>
  </si>
  <si>
    <t>Izvor financiranja 31</t>
  </si>
  <si>
    <t>Izvor financiranja 61</t>
  </si>
  <si>
    <t>Materijalni i financijski rashodi</t>
  </si>
  <si>
    <t>09 Obrazovanje</t>
  </si>
  <si>
    <t>0911 Predškolsko obrazovanje</t>
  </si>
  <si>
    <t>Aktivnost 1036A103601</t>
  </si>
  <si>
    <t>Aktivnost 1036A103602</t>
  </si>
  <si>
    <t>Izvor financiraja 61</t>
  </si>
  <si>
    <t>096 Dodatne usluge u obrazovanju</t>
  </si>
  <si>
    <t>Povećanje/smanjenje</t>
  </si>
  <si>
    <t>I. IZMJENE I DOPUNE FINANCIJSKOG PLANA DJEČJEG VRTIĆA CIPELICA ZA 2023. I PROJEKCIJA ZA 2024. I 2025. GODINU</t>
  </si>
  <si>
    <t>UKUPNO RASHODI + POKRIVENI MANJAK</t>
  </si>
  <si>
    <t>Prihodi od imovine</t>
  </si>
  <si>
    <t>I. IZMJENE I DOPUNE FINANCIJSKOG PLANA DJEČJEG VRTIĆA CIPELICA 
ZA 2025. GODINU</t>
  </si>
  <si>
    <t>Plan 2025.</t>
  </si>
  <si>
    <t>I. Izmjene i dopune 2025.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</si>
  <si>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</si>
  <si>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</si>
  <si>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</si>
  <si>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</si>
  <si>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</si>
  <si>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</si>
  <si>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</si>
  <si>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 xml:space="preserve">C) PRENESENI VIŠAK ILI PRENESENI MANJAK  </t>
  </si>
  <si>
    <t>PRIJENOS VIŠKA/MANJKA IZ PRETHODNE(IH) GODINE</t>
  </si>
  <si>
    <t>PRIJENOS VIŠKA/MANJKA U SLJEDEĆE RAZDOBLJE</t>
  </si>
  <si>
    <t>VIŠAK / MANJAK + NETO FINANCIRANJE + PRIJENOS VIŠKA / MANJKA IZ PRETHODNE GODINE - PRIJENOS</t>
  </si>
  <si>
    <t>B) VIŠEGODIŠNJI PLAN URAVNOTEŽENJA</t>
  </si>
  <si>
    <t>PRIJENOS VIŠKA / MANJKA IZ PRETHODNE(IH) GODINE</t>
  </si>
  <si>
    <t>VIŠAK / MANJAK IZ PRETHODNE(IH) GODINE KOJI ĆE SE RASPOREDITIT / POKRITI</t>
  </si>
  <si>
    <t>VIŠAK / MANJAK TEKUĆE GODINE</t>
  </si>
  <si>
    <t>PRIJENOS VIŠKA / MANJKA U SLJEDEĆE RAZDOBLJE</t>
  </si>
  <si>
    <t>Prihodi od upravnih i administrativnih pristojbi, pristojbi po posebnim propisima i naknadama</t>
  </si>
  <si>
    <t>Prihodi od prodaje proiizvoda i robe te pruženih usluga i prihodi od donacija</t>
  </si>
  <si>
    <t>VIŠAK PRIHODA KORIŠTEN ZA POKRIĆE RASHODA</t>
  </si>
  <si>
    <t>Razred/skupina</t>
  </si>
  <si>
    <t>VIŠAK/MANJAK PRIHODA</t>
  </si>
  <si>
    <t>VLASTITI IZVORI</t>
  </si>
  <si>
    <t>REZULTAT POSLOVANJA</t>
  </si>
  <si>
    <t>UKUPNO PRIHODI +VIŠAK KORIŠTEN ZA POKRIĆE RASHODA</t>
  </si>
  <si>
    <t>RASHODI POSLOVANJA PREMA EKONOMSKOJ KLASIFIKACIJI</t>
  </si>
  <si>
    <t>Finanacijski rashodi</t>
  </si>
  <si>
    <t>POKRIVENI MANJAK</t>
  </si>
  <si>
    <t>PRIHODI POSLOVANJA PREMA EKONOMSKOJ KLASIFIKACIJI</t>
  </si>
  <si>
    <t>I. IZMJENE I DOPUNE FINANCIJSKOG PLANA DJEČJEG VRTIĆA CIPELICA ZA 2025. GODINU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</si>
  <si>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</si>
  <si>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</si>
  <si>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</si>
  <si>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</si>
  <si>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</si>
  <si>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</si>
  <si>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4 Prihodi za posebne namjene</t>
  </si>
  <si>
    <t>5 Pomoći</t>
  </si>
  <si>
    <t>6 Donacije</t>
  </si>
  <si>
    <t>61 Donacije</t>
  </si>
  <si>
    <t>UKUPNO RASHODI</t>
  </si>
  <si>
    <t>9 Rezultat</t>
  </si>
  <si>
    <t>431 Namjenski prihodi - proračunski korisnici</t>
  </si>
  <si>
    <t>531 Pomoći iz državnog proračuna - proračunski korisnici</t>
  </si>
  <si>
    <t>581 Prijenos proračunskim korisnicima iz nadležnog proračuna</t>
  </si>
  <si>
    <t>581 Prijenos proračunskih korisnicima iz nadležnog proračuna</t>
  </si>
  <si>
    <t xml:space="preserve">61 Donacije </t>
  </si>
  <si>
    <t>091 Predškolsko i osnovno        obrazovanje</t>
  </si>
  <si>
    <t>Vlastiti izvori</t>
  </si>
  <si>
    <t>Izvor financiranja 431</t>
  </si>
  <si>
    <t>Namjenski prihodi-proračunski korisnici</t>
  </si>
  <si>
    <t>Izvor financiranja 531</t>
  </si>
  <si>
    <t>Pomoći iz državnog proračuna-proračunski korisnici</t>
  </si>
  <si>
    <t>Izvor financiranja 581</t>
  </si>
  <si>
    <t>Prijenos proračunskim korisnicima iz nadležnog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</si>
</sst>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wrapText="1"/>
    </xf>
    <xf numFmtId="0" fontId="7" fillId="0" borderId="0" xfId="0" applyFont="1"/>
    <xf numFmtId="0" fontId="0" fillId="0" borderId="0" xfId="0" applyFill="1"/>
    <xf numFmtId="0" fontId="9" fillId="0" borderId="0" xfId="0" applyFont="1"/>
    <xf numFmtId="0" fontId="9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Fill="1"/>
    <xf numFmtId="0" fontId="11" fillId="0" borderId="0" xfId="0" applyFont="1"/>
    <xf numFmtId="0" fontId="13" fillId="2" borderId="3" xfId="0" applyNumberFormat="1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0" fontId="17" fillId="0" borderId="0" xfId="0" applyFont="1"/>
    <xf numFmtId="0" fontId="2" fillId="3" borderId="3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2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 applyProtection="1">
      <alignment vertical="center"/>
    </xf>
    <xf numFmtId="4" fontId="3" fillId="0" borderId="3" xfId="0" applyNumberFormat="1" applyFont="1" applyFill="1" applyBorder="1" applyAlignment="1" applyProtection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2" fillId="3" borderId="3" xfId="0" applyNumberFormat="1" applyFont="1" applyFill="1" applyBorder="1" applyAlignment="1" applyProtection="1">
      <alignment horizontal="right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 applyProtection="1">
      <alignment horizontal="right" wrapText="1"/>
    </xf>
    <xf numFmtId="4" fontId="2" fillId="3" borderId="1" xfId="0" quotePrefix="1" applyNumberFormat="1" applyFont="1" applyFill="1" applyBorder="1" applyAlignment="1">
      <alignment horizontal="right"/>
    </xf>
    <xf numFmtId="4" fontId="2" fillId="3" borderId="3" xfId="0" quotePrefix="1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0" fontId="5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2" fillId="2" borderId="4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 wrapText="1" indent="1"/>
    </xf>
    <xf numFmtId="4" fontId="20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left" vertical="center" wrapText="1" indent="1"/>
    </xf>
    <xf numFmtId="4" fontId="5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14" fillId="0" borderId="3" xfId="0" applyFont="1" applyBorder="1"/>
    <xf numFmtId="0" fontId="14" fillId="0" borderId="0" xfId="0" applyFont="1"/>
    <xf numFmtId="4" fontId="2" fillId="3" borderId="3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24" fillId="3" borderId="3" xfId="0" applyNumberFormat="1" applyFont="1" applyFill="1" applyBorder="1"/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" fillId="2" borderId="3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/>
    <xf numFmtId="4" fontId="2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/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2" fillId="2" borderId="4" xfId="0" applyNumberFormat="1" applyFont="1" applyFill="1" applyBorder="1" applyAlignment="1" applyProtection="1">
      <alignment vertical="center" wrapText="1"/>
    </xf>
    <xf numFmtId="4" fontId="2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4" fontId="22" fillId="2" borderId="3" xfId="0" applyNumberFormat="1" applyFont="1" applyFill="1" applyBorder="1" applyAlignment="1">
      <alignment horizontal="right" vertical="center"/>
    </xf>
    <xf numFmtId="4" fontId="22" fillId="2" borderId="3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>
      <alignment vertical="center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4" fontId="22" fillId="3" borderId="3" xfId="0" applyNumberFormat="1" applyFont="1" applyFill="1" applyBorder="1" applyAlignment="1">
      <alignment horizontal="right" vertical="center"/>
    </xf>
    <xf numFmtId="0" fontId="25" fillId="0" borderId="0" xfId="0" applyFont="1"/>
    <xf numFmtId="0" fontId="13" fillId="5" borderId="3" xfId="0" applyNumberFormat="1" applyFont="1" applyFill="1" applyBorder="1" applyAlignment="1" applyProtection="1">
      <alignment horizontal="center" vertical="center" wrapText="1"/>
    </xf>
    <xf numFmtId="0" fontId="15" fillId="3" borderId="1" xfId="0" quotePrefix="1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5" borderId="1" xfId="0" quotePrefix="1" applyFont="1" applyFill="1" applyBorder="1" applyAlignment="1">
      <alignment horizontal="center" wrapText="1"/>
    </xf>
    <xf numFmtId="0" fontId="13" fillId="5" borderId="2" xfId="0" quotePrefix="1" applyFont="1" applyFill="1" applyBorder="1" applyAlignment="1">
      <alignment horizontal="center" wrapText="1"/>
    </xf>
    <xf numFmtId="0" fontId="13" fillId="5" borderId="4" xfId="0" quotePrefix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vertical="center" wrapText="1"/>
    </xf>
    <xf numFmtId="0" fontId="5" fillId="3" borderId="2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3" borderId="1" xfId="0" quotePrefix="1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wrapText="1"/>
    </xf>
    <xf numFmtId="0" fontId="4" fillId="0" borderId="1" xfId="0" quotePrefix="1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13" fillId="0" borderId="7" xfId="0" quotePrefix="1" applyNumberFormat="1" applyFont="1" applyFill="1" applyBorder="1" applyAlignment="1" applyProtection="1">
      <alignment horizontal="center" vertical="center" wrapText="1"/>
    </xf>
    <xf numFmtId="0" fontId="13" fillId="0" borderId="5" xfId="0" quotePrefix="1" applyNumberFormat="1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5" fillId="0" borderId="7" xfId="0" quotePrefix="1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19" fillId="0" borderId="5" xfId="0" applyFont="1" applyBorder="1" applyAlignment="1">
      <alignment horizontal="center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10" workbookViewId="0">
      <selection activeCell="R5" sqref="R5"/>
    </sheetView>
  </sheetViews>
  <sheetFormatPr defaultRowHeight="15" x14ac:dyDescent="0.25"/>
  <cols>
    <col min="4" max="4" width="6" customWidth="1"/>
    <col min="5" max="5" width="22.140625" customWidth="1"/>
    <col min="6" max="6" width="20.7109375" customWidth="1"/>
    <col min="7" max="7" width="24.5703125" customWidth="1"/>
    <col min="8" max="8" width="20.7109375" customWidth="1"/>
  </cols>
  <sheetData>
    <row r="1" spans="1:8" ht="42" customHeight="1" x14ac:dyDescent="0.25">
      <c r="A1" s="130" t="s">
        <v>59</v>
      </c>
      <c r="B1" s="130"/>
      <c r="C1" s="130"/>
      <c r="D1" s="130"/>
      <c r="E1" s="130"/>
      <c r="F1" s="130"/>
      <c r="G1" s="130"/>
      <c r="H1" s="130"/>
    </row>
    <row r="2" spans="1:8" ht="9" customHeight="1" x14ac:dyDescent="0.25">
      <c r="A2" s="121"/>
      <c r="B2" s="121"/>
      <c r="C2" s="121"/>
      <c r="D2" s="121"/>
      <c r="E2" s="121"/>
      <c r="F2" s="121"/>
      <c r="G2" s="121"/>
      <c r="H2" s="121"/>
    </row>
    <row r="3" spans="1:8" ht="18" customHeight="1" x14ac:dyDescent="0.25">
      <c r="A3" s="121" t="s">
        <v>24</v>
      </c>
      <c r="B3" s="121"/>
      <c r="C3" s="121"/>
      <c r="D3" s="121"/>
      <c r="E3" s="121"/>
      <c r="F3" s="121"/>
      <c r="G3" s="122"/>
      <c r="H3" s="122"/>
    </row>
    <row r="4" spans="1:8" ht="9" customHeight="1" x14ac:dyDescent="0.25">
      <c r="A4" s="121"/>
      <c r="B4" s="121"/>
      <c r="C4" s="121"/>
      <c r="D4" s="121"/>
      <c r="E4" s="121"/>
      <c r="F4" s="121"/>
      <c r="G4" s="121"/>
      <c r="H4" s="121"/>
    </row>
    <row r="5" spans="1:8" ht="18" customHeight="1" x14ac:dyDescent="0.25">
      <c r="A5" s="121" t="s">
        <v>32</v>
      </c>
      <c r="B5" s="133"/>
      <c r="C5" s="133"/>
      <c r="D5" s="133"/>
      <c r="E5" s="133"/>
      <c r="F5" s="133"/>
      <c r="G5" s="133"/>
      <c r="H5" s="133"/>
    </row>
    <row r="6" spans="1:8" ht="9" customHeight="1" x14ac:dyDescent="0.25">
      <c r="A6" s="145"/>
      <c r="B6" s="145"/>
      <c r="C6" s="145"/>
      <c r="D6" s="145"/>
      <c r="E6" s="145"/>
      <c r="F6" s="145"/>
      <c r="G6" s="145"/>
      <c r="H6" s="145"/>
    </row>
    <row r="7" spans="1:8" ht="31.5" x14ac:dyDescent="0.25">
      <c r="A7" s="114"/>
      <c r="B7" s="115"/>
      <c r="C7" s="115"/>
      <c r="D7" s="115"/>
      <c r="E7" s="116"/>
      <c r="F7" s="110" t="s">
        <v>60</v>
      </c>
      <c r="G7" s="110" t="s">
        <v>55</v>
      </c>
      <c r="H7" s="110" t="s">
        <v>61</v>
      </c>
    </row>
    <row r="8" spans="1:8" ht="24" customHeight="1" x14ac:dyDescent="0.25">
      <c r="A8" s="123" t="s">
        <v>0</v>
      </c>
      <c r="B8" s="124"/>
      <c r="C8" s="124"/>
      <c r="D8" s="124"/>
      <c r="E8" s="125"/>
      <c r="F8" s="38">
        <f>F9+F10</f>
        <v>4004334.6</v>
      </c>
      <c r="G8" s="38">
        <f>H8-F8</f>
        <v>300960.64999999991</v>
      </c>
      <c r="H8" s="38">
        <f>H9+H10+H27</f>
        <v>4305295.25</v>
      </c>
    </row>
    <row r="9" spans="1:8" ht="21" customHeight="1" x14ac:dyDescent="0.25">
      <c r="A9" s="126" t="s">
        <v>62</v>
      </c>
      <c r="B9" s="127"/>
      <c r="C9" s="127"/>
      <c r="D9" s="127"/>
      <c r="E9" s="128"/>
      <c r="F9" s="39">
        <v>4004334.6</v>
      </c>
      <c r="G9" s="40">
        <f>H9-F9</f>
        <v>295348.4700000002</v>
      </c>
      <c r="H9" s="39">
        <v>4299683.07</v>
      </c>
    </row>
    <row r="10" spans="1:8" ht="36" customHeight="1" x14ac:dyDescent="0.25">
      <c r="A10" s="129" t="s">
        <v>63</v>
      </c>
      <c r="B10" s="127"/>
      <c r="C10" s="127"/>
      <c r="D10" s="127"/>
      <c r="E10" s="127"/>
      <c r="F10" s="41"/>
      <c r="G10" s="41"/>
      <c r="H10" s="41"/>
    </row>
    <row r="11" spans="1:8" ht="24" customHeight="1" x14ac:dyDescent="0.25">
      <c r="A11" s="42" t="s">
        <v>1</v>
      </c>
      <c r="B11" s="43"/>
      <c r="C11" s="43"/>
      <c r="D11" s="43"/>
      <c r="E11" s="43"/>
      <c r="F11" s="38">
        <f>F12+F13</f>
        <v>4004334.6</v>
      </c>
      <c r="G11" s="38">
        <f>H11-F11</f>
        <v>300960.64999999991</v>
      </c>
      <c r="H11" s="38">
        <f t="shared" ref="H11" si="0">H12+H13</f>
        <v>4305295.25</v>
      </c>
    </row>
    <row r="12" spans="1:8" ht="21" customHeight="1" x14ac:dyDescent="0.25">
      <c r="A12" s="134" t="s">
        <v>64</v>
      </c>
      <c r="B12" s="127"/>
      <c r="C12" s="127"/>
      <c r="D12" s="127"/>
      <c r="E12" s="127"/>
      <c r="F12" s="39">
        <v>3990884.6</v>
      </c>
      <c r="G12" s="40">
        <f t="shared" ref="G12:G13" si="1">H12-F12</f>
        <v>293055.34000000032</v>
      </c>
      <c r="H12" s="44">
        <v>4283939.9400000004</v>
      </c>
    </row>
    <row r="13" spans="1:8" ht="36" customHeight="1" x14ac:dyDescent="0.25">
      <c r="A13" s="131" t="s">
        <v>65</v>
      </c>
      <c r="B13" s="127"/>
      <c r="C13" s="127"/>
      <c r="D13" s="127"/>
      <c r="E13" s="127"/>
      <c r="F13" s="45">
        <v>13450</v>
      </c>
      <c r="G13" s="40">
        <f t="shared" si="1"/>
        <v>7905.3100000000013</v>
      </c>
      <c r="H13" s="44">
        <v>21355.31</v>
      </c>
    </row>
    <row r="14" spans="1:8" ht="24" customHeight="1" x14ac:dyDescent="0.25">
      <c r="A14" s="132" t="s">
        <v>2</v>
      </c>
      <c r="B14" s="124"/>
      <c r="C14" s="124"/>
      <c r="D14" s="124"/>
      <c r="E14" s="124"/>
      <c r="F14" s="46">
        <f>F11-F8</f>
        <v>0</v>
      </c>
      <c r="G14" s="46">
        <f t="shared" ref="G14:H14" si="2">G11-G8</f>
        <v>0</v>
      </c>
      <c r="H14" s="46">
        <f t="shared" si="2"/>
        <v>0</v>
      </c>
    </row>
    <row r="15" spans="1:8" ht="12" customHeight="1" x14ac:dyDescent="0.25">
      <c r="A15" s="146"/>
      <c r="B15" s="146"/>
      <c r="C15" s="146"/>
      <c r="D15" s="146"/>
      <c r="E15" s="146"/>
      <c r="F15" s="146"/>
      <c r="G15" s="146"/>
      <c r="H15" s="146"/>
    </row>
    <row r="16" spans="1:8" ht="18" customHeight="1" x14ac:dyDescent="0.25">
      <c r="A16" s="121" t="s">
        <v>33</v>
      </c>
      <c r="B16" s="133"/>
      <c r="C16" s="133"/>
      <c r="D16" s="133"/>
      <c r="E16" s="133"/>
      <c r="F16" s="133"/>
      <c r="G16" s="133"/>
      <c r="H16" s="133"/>
    </row>
    <row r="17" spans="1:8" ht="12" customHeight="1" x14ac:dyDescent="0.25">
      <c r="A17" s="113"/>
      <c r="B17" s="113"/>
      <c r="C17" s="113"/>
      <c r="D17" s="113"/>
      <c r="E17" s="113"/>
      <c r="F17" s="113"/>
      <c r="G17" s="113"/>
      <c r="H17" s="113"/>
    </row>
    <row r="18" spans="1:8" ht="31.5" customHeight="1" x14ac:dyDescent="0.25">
      <c r="A18" s="114"/>
      <c r="B18" s="115"/>
      <c r="C18" s="115"/>
      <c r="D18" s="115"/>
      <c r="E18" s="116"/>
      <c r="F18" s="110" t="s">
        <v>60</v>
      </c>
      <c r="G18" s="110" t="s">
        <v>55</v>
      </c>
      <c r="H18" s="110" t="s">
        <v>61</v>
      </c>
    </row>
    <row r="19" spans="1:8" ht="28.5" customHeight="1" x14ac:dyDescent="0.25">
      <c r="A19" s="117" t="s">
        <v>66</v>
      </c>
      <c r="B19" s="118"/>
      <c r="C19" s="118"/>
      <c r="D19" s="118"/>
      <c r="E19" s="119"/>
      <c r="F19" s="29"/>
      <c r="G19" s="29"/>
      <c r="H19" s="29"/>
    </row>
    <row r="20" spans="1:8" ht="28.5" customHeight="1" x14ac:dyDescent="0.25">
      <c r="A20" s="117" t="s">
        <v>67</v>
      </c>
      <c r="B20" s="120"/>
      <c r="C20" s="120"/>
      <c r="D20" s="120"/>
      <c r="E20" s="120"/>
      <c r="F20" s="29"/>
      <c r="G20" s="29"/>
      <c r="H20" s="29"/>
    </row>
    <row r="21" spans="1:8" ht="21" customHeight="1" x14ac:dyDescent="0.25">
      <c r="A21" s="117" t="s">
        <v>3</v>
      </c>
      <c r="B21" s="118"/>
      <c r="C21" s="118"/>
      <c r="D21" s="118"/>
      <c r="E21" s="119"/>
      <c r="F21" s="29"/>
      <c r="G21" s="29"/>
      <c r="H21" s="29"/>
    </row>
    <row r="22" spans="1:8" ht="24" customHeight="1" x14ac:dyDescent="0.25">
      <c r="A22" s="111" t="s">
        <v>68</v>
      </c>
      <c r="B22" s="112"/>
      <c r="C22" s="112"/>
      <c r="D22" s="112"/>
      <c r="E22" s="112"/>
      <c r="F22" s="28">
        <v>0</v>
      </c>
      <c r="G22" s="28">
        <v>0</v>
      </c>
      <c r="H22" s="28">
        <v>0</v>
      </c>
    </row>
    <row r="23" spans="1:8" ht="12" customHeight="1" x14ac:dyDescent="0.25">
      <c r="A23" s="141"/>
      <c r="B23" s="141"/>
      <c r="C23" s="141"/>
      <c r="D23" s="141"/>
      <c r="E23" s="141"/>
      <c r="F23" s="141"/>
      <c r="G23" s="141"/>
      <c r="H23" s="141"/>
    </row>
    <row r="24" spans="1:8" ht="18" customHeight="1" x14ac:dyDescent="0.25">
      <c r="A24" s="121" t="s">
        <v>69</v>
      </c>
      <c r="B24" s="133"/>
      <c r="C24" s="133"/>
      <c r="D24" s="133"/>
      <c r="E24" s="133"/>
      <c r="F24" s="133"/>
      <c r="G24" s="133"/>
      <c r="H24" s="133"/>
    </row>
    <row r="25" spans="1:8" ht="12" customHeight="1" x14ac:dyDescent="0.25">
      <c r="A25" s="142"/>
      <c r="B25" s="142"/>
      <c r="C25" s="142"/>
      <c r="D25" s="142"/>
      <c r="E25" s="142"/>
      <c r="F25" s="142"/>
      <c r="G25" s="142"/>
      <c r="H25" s="142"/>
    </row>
    <row r="26" spans="1:8" s="109" customFormat="1" ht="31.5" customHeight="1" x14ac:dyDescent="0.25">
      <c r="A26" s="114"/>
      <c r="B26" s="115"/>
      <c r="C26" s="115"/>
      <c r="D26" s="115"/>
      <c r="E26" s="116"/>
      <c r="F26" s="110" t="s">
        <v>60</v>
      </c>
      <c r="G26" s="110" t="s">
        <v>55</v>
      </c>
      <c r="H26" s="110" t="s">
        <v>61</v>
      </c>
    </row>
    <row r="27" spans="1:8" ht="36" customHeight="1" x14ac:dyDescent="0.25">
      <c r="A27" s="135" t="s">
        <v>70</v>
      </c>
      <c r="B27" s="136"/>
      <c r="C27" s="136"/>
      <c r="D27" s="136"/>
      <c r="E27" s="137"/>
      <c r="F27" s="48">
        <v>0</v>
      </c>
      <c r="G27" s="48">
        <v>0</v>
      </c>
      <c r="H27" s="49">
        <v>5612.18</v>
      </c>
    </row>
    <row r="28" spans="1:8" ht="36" customHeight="1" x14ac:dyDescent="0.25">
      <c r="A28" s="138" t="s">
        <v>71</v>
      </c>
      <c r="B28" s="139"/>
      <c r="C28" s="139"/>
      <c r="D28" s="139"/>
      <c r="E28" s="140"/>
      <c r="F28" s="50">
        <v>-4000</v>
      </c>
      <c r="G28" s="50">
        <v>0</v>
      </c>
      <c r="H28" s="51">
        <f>H14</f>
        <v>0</v>
      </c>
    </row>
    <row r="29" spans="1:8" ht="9" hidden="1" customHeight="1" x14ac:dyDescent="0.25">
      <c r="A29" s="143"/>
      <c r="B29" s="143"/>
      <c r="C29" s="143"/>
      <c r="D29" s="143"/>
      <c r="E29" s="143"/>
      <c r="F29" s="143"/>
      <c r="G29" s="143"/>
      <c r="H29" s="143"/>
    </row>
    <row r="30" spans="1:8" ht="36" customHeight="1" x14ac:dyDescent="0.25">
      <c r="A30" s="134" t="s">
        <v>72</v>
      </c>
      <c r="B30" s="127"/>
      <c r="C30" s="127"/>
      <c r="D30" s="127"/>
      <c r="E30" s="127"/>
      <c r="F30" s="52">
        <v>0</v>
      </c>
      <c r="G30" s="52">
        <v>0</v>
      </c>
      <c r="H30" s="52">
        <v>0</v>
      </c>
    </row>
    <row r="31" spans="1:8" ht="12" customHeight="1" x14ac:dyDescent="0.25">
      <c r="A31" s="144"/>
      <c r="B31" s="144"/>
      <c r="C31" s="144"/>
      <c r="D31" s="144"/>
      <c r="E31" s="144"/>
      <c r="F31" s="144"/>
      <c r="G31" s="144"/>
      <c r="H31" s="144"/>
    </row>
    <row r="32" spans="1:8" ht="18" customHeight="1" x14ac:dyDescent="0.25">
      <c r="A32" s="121" t="s">
        <v>73</v>
      </c>
      <c r="B32" s="133"/>
      <c r="C32" s="133"/>
      <c r="D32" s="133"/>
      <c r="E32" s="133"/>
      <c r="F32" s="133"/>
      <c r="G32" s="133"/>
      <c r="H32" s="133"/>
    </row>
    <row r="33" spans="1:8" ht="12" customHeight="1" x14ac:dyDescent="0.25">
      <c r="A33" s="113"/>
      <c r="B33" s="113"/>
      <c r="C33" s="113"/>
      <c r="D33" s="113"/>
      <c r="E33" s="113"/>
      <c r="F33" s="113"/>
      <c r="G33" s="113"/>
      <c r="H33" s="113"/>
    </row>
    <row r="34" spans="1:8" ht="31.5" customHeight="1" x14ac:dyDescent="0.25">
      <c r="A34" s="114"/>
      <c r="B34" s="115"/>
      <c r="C34" s="115"/>
      <c r="D34" s="115"/>
      <c r="E34" s="116"/>
      <c r="F34" s="110" t="s">
        <v>60</v>
      </c>
      <c r="G34" s="110" t="s">
        <v>55</v>
      </c>
      <c r="H34" s="110" t="s">
        <v>61</v>
      </c>
    </row>
    <row r="35" spans="1:8" ht="28.5" customHeight="1" x14ac:dyDescent="0.25">
      <c r="A35" s="117" t="s">
        <v>74</v>
      </c>
      <c r="B35" s="118"/>
      <c r="C35" s="118"/>
      <c r="D35" s="118"/>
      <c r="E35" s="119"/>
      <c r="F35" s="29"/>
      <c r="G35" s="29"/>
      <c r="H35" s="29"/>
    </row>
    <row r="36" spans="1:8" ht="28.5" customHeight="1" x14ac:dyDescent="0.25">
      <c r="A36" s="117" t="s">
        <v>75</v>
      </c>
      <c r="B36" s="120"/>
      <c r="C36" s="120"/>
      <c r="D36" s="120"/>
      <c r="E36" s="120"/>
      <c r="F36" s="29"/>
      <c r="G36" s="29"/>
      <c r="H36" s="29"/>
    </row>
    <row r="37" spans="1:8" ht="21" customHeight="1" x14ac:dyDescent="0.25">
      <c r="A37" s="117" t="s">
        <v>76</v>
      </c>
      <c r="B37" s="118"/>
      <c r="C37" s="118"/>
      <c r="D37" s="118"/>
      <c r="E37" s="119"/>
      <c r="F37" s="29"/>
      <c r="G37" s="29"/>
      <c r="H37" s="29"/>
    </row>
    <row r="38" spans="1:8" ht="28.5" customHeight="1" x14ac:dyDescent="0.25">
      <c r="A38" s="111" t="s">
        <v>77</v>
      </c>
      <c r="B38" s="112"/>
      <c r="C38" s="112"/>
      <c r="D38" s="112"/>
      <c r="E38" s="112"/>
      <c r="F38" s="28">
        <v>0</v>
      </c>
      <c r="G38" s="28">
        <v>0</v>
      </c>
      <c r="H38" s="28">
        <v>0</v>
      </c>
    </row>
    <row r="39" spans="1:8" ht="15.75" x14ac:dyDescent="0.25">
      <c r="A39" s="30"/>
      <c r="B39" s="30"/>
      <c r="C39" s="30"/>
      <c r="D39" s="30"/>
      <c r="E39" s="30"/>
      <c r="F39" s="30"/>
      <c r="G39" s="30"/>
      <c r="H39" s="30"/>
    </row>
  </sheetData>
  <mergeCells count="37">
    <mergeCell ref="A12:E12"/>
    <mergeCell ref="A5:H5"/>
    <mergeCell ref="A16:H16"/>
    <mergeCell ref="A19:E19"/>
    <mergeCell ref="A20:E20"/>
    <mergeCell ref="A6:H6"/>
    <mergeCell ref="A15:H15"/>
    <mergeCell ref="A17:H17"/>
    <mergeCell ref="A7:E7"/>
    <mergeCell ref="A18:E18"/>
    <mergeCell ref="A22:E22"/>
    <mergeCell ref="A13:E13"/>
    <mergeCell ref="A14:E14"/>
    <mergeCell ref="A24:H24"/>
    <mergeCell ref="A32:H32"/>
    <mergeCell ref="A30:E30"/>
    <mergeCell ref="A27:E27"/>
    <mergeCell ref="A28:E28"/>
    <mergeCell ref="A23:H23"/>
    <mergeCell ref="A25:H25"/>
    <mergeCell ref="A29:H29"/>
    <mergeCell ref="A26:E26"/>
    <mergeCell ref="A31:H31"/>
    <mergeCell ref="A21:E21"/>
    <mergeCell ref="A3:H3"/>
    <mergeCell ref="A8:E8"/>
    <mergeCell ref="A9:E9"/>
    <mergeCell ref="A10:E10"/>
    <mergeCell ref="A1:H1"/>
    <mergeCell ref="A4:H4"/>
    <mergeCell ref="A2:H2"/>
    <mergeCell ref="A38:E38"/>
    <mergeCell ref="A33:H33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0" workbookViewId="0">
      <selection activeCell="K36" sqref="K36"/>
    </sheetView>
  </sheetViews>
  <sheetFormatPr defaultRowHeight="15" x14ac:dyDescent="0.25"/>
  <cols>
    <col min="1" max="1" width="6.85546875" customWidth="1"/>
    <col min="2" max="2" width="9" customWidth="1"/>
    <col min="3" max="3" width="42.85546875" customWidth="1"/>
    <col min="4" max="4" width="22.7109375" customWidth="1"/>
    <col min="5" max="5" width="24.42578125" customWidth="1"/>
    <col min="6" max="6" width="22.7109375" customWidth="1"/>
    <col min="7" max="7" width="9.28515625" bestFit="1" customWidth="1"/>
  </cols>
  <sheetData>
    <row r="1" spans="1:6" ht="29.25" customHeight="1" x14ac:dyDescent="0.25">
      <c r="A1" s="149" t="s">
        <v>90</v>
      </c>
      <c r="B1" s="149"/>
      <c r="C1" s="149"/>
      <c r="D1" s="149"/>
      <c r="E1" s="149"/>
      <c r="F1" s="149"/>
    </row>
    <row r="2" spans="1:6" ht="9" customHeight="1" x14ac:dyDescent="0.25">
      <c r="A2" s="152"/>
      <c r="B2" s="152"/>
      <c r="C2" s="152"/>
      <c r="D2" s="152"/>
      <c r="E2" s="152"/>
      <c r="F2" s="152"/>
    </row>
    <row r="3" spans="1:6" ht="20.25" customHeight="1" x14ac:dyDescent="0.25">
      <c r="A3" s="150" t="s">
        <v>24</v>
      </c>
      <c r="B3" s="150"/>
      <c r="C3" s="150"/>
      <c r="D3" s="150"/>
      <c r="E3" s="150"/>
      <c r="F3" s="150"/>
    </row>
    <row r="4" spans="1:6" ht="9" customHeight="1" x14ac:dyDescent="0.25">
      <c r="A4" s="152"/>
      <c r="B4" s="152"/>
      <c r="C4" s="152"/>
      <c r="D4" s="152"/>
      <c r="E4" s="152"/>
      <c r="F4" s="152"/>
    </row>
    <row r="5" spans="1:6" ht="18" customHeight="1" x14ac:dyDescent="0.25">
      <c r="A5" s="150" t="s">
        <v>7</v>
      </c>
      <c r="B5" s="150"/>
      <c r="C5" s="150"/>
      <c r="D5" s="150"/>
      <c r="E5" s="150"/>
      <c r="F5" s="150"/>
    </row>
    <row r="6" spans="1:6" ht="9" customHeight="1" x14ac:dyDescent="0.25">
      <c r="A6" s="150"/>
      <c r="B6" s="150"/>
      <c r="C6" s="150"/>
      <c r="D6" s="150"/>
      <c r="E6" s="150"/>
      <c r="F6" s="150"/>
    </row>
    <row r="7" spans="1:6" ht="20.25" customHeight="1" x14ac:dyDescent="0.25">
      <c r="A7" s="150" t="s">
        <v>89</v>
      </c>
      <c r="B7" s="150"/>
      <c r="C7" s="150"/>
      <c r="D7" s="150"/>
      <c r="E7" s="150"/>
      <c r="F7" s="150"/>
    </row>
    <row r="8" spans="1:6" ht="9" customHeight="1" x14ac:dyDescent="0.25">
      <c r="A8" s="151"/>
      <c r="B8" s="151"/>
      <c r="C8" s="151"/>
      <c r="D8" s="151"/>
      <c r="E8" s="151"/>
      <c r="F8" s="151"/>
    </row>
    <row r="9" spans="1:6" ht="36" customHeight="1" x14ac:dyDescent="0.25">
      <c r="A9" s="53" t="s">
        <v>8</v>
      </c>
      <c r="B9" s="54" t="s">
        <v>9</v>
      </c>
      <c r="C9" s="54" t="s">
        <v>6</v>
      </c>
      <c r="D9" s="54" t="s">
        <v>60</v>
      </c>
      <c r="E9" s="53" t="s">
        <v>55</v>
      </c>
      <c r="F9" s="53" t="s">
        <v>61</v>
      </c>
    </row>
    <row r="10" spans="1:6" ht="24" customHeight="1" x14ac:dyDescent="0.25">
      <c r="A10" s="147"/>
      <c r="B10" s="148"/>
      <c r="C10" s="67" t="s">
        <v>0</v>
      </c>
      <c r="D10" s="68">
        <f>D11</f>
        <v>4004334.6</v>
      </c>
      <c r="E10" s="68">
        <f>F10-D10</f>
        <v>300960.64999999991</v>
      </c>
      <c r="F10" s="68">
        <f>F11+F20</f>
        <v>4305295.25</v>
      </c>
    </row>
    <row r="11" spans="1:6" s="21" customFormat="1" ht="31.5" customHeight="1" x14ac:dyDescent="0.25">
      <c r="A11" s="65">
        <v>6</v>
      </c>
      <c r="B11" s="65"/>
      <c r="C11" s="65" t="s">
        <v>11</v>
      </c>
      <c r="D11" s="66">
        <f>SUM(D12:D16)</f>
        <v>4004334.6</v>
      </c>
      <c r="E11" s="66">
        <f>SUM(E12:E16)</f>
        <v>295348.47000000003</v>
      </c>
      <c r="F11" s="66">
        <f>SUM(F12:F16)</f>
        <v>4299683.07</v>
      </c>
    </row>
    <row r="12" spans="1:6" ht="36" customHeight="1" x14ac:dyDescent="0.25">
      <c r="A12" s="56"/>
      <c r="B12" s="57">
        <v>63</v>
      </c>
      <c r="C12" s="57" t="s">
        <v>37</v>
      </c>
      <c r="D12" s="58">
        <v>196634.6</v>
      </c>
      <c r="E12" s="59">
        <f>F12-D12</f>
        <v>31269.929999999993</v>
      </c>
      <c r="F12" s="59">
        <v>227904.53</v>
      </c>
    </row>
    <row r="13" spans="1:6" s="18" customFormat="1" ht="24" customHeight="1" x14ac:dyDescent="0.25">
      <c r="A13" s="9"/>
      <c r="B13" s="9">
        <v>64</v>
      </c>
      <c r="C13" s="9" t="s">
        <v>58</v>
      </c>
      <c r="D13" s="60">
        <v>70</v>
      </c>
      <c r="E13" s="59">
        <f t="shared" ref="E13:E16" si="0">F13-D13</f>
        <v>-50</v>
      </c>
      <c r="F13" s="40">
        <v>20</v>
      </c>
    </row>
    <row r="14" spans="1:6" ht="71.25" customHeight="1" x14ac:dyDescent="0.25">
      <c r="A14" s="9"/>
      <c r="B14" s="9">
        <v>65</v>
      </c>
      <c r="C14" s="61" t="s">
        <v>78</v>
      </c>
      <c r="D14" s="58">
        <v>551000</v>
      </c>
      <c r="E14" s="59">
        <f t="shared" si="0"/>
        <v>-3457.0799999999581</v>
      </c>
      <c r="F14" s="59">
        <v>547542.92000000004</v>
      </c>
    </row>
    <row r="15" spans="1:6" ht="53.25" customHeight="1" x14ac:dyDescent="0.25">
      <c r="A15" s="9"/>
      <c r="B15" s="9">
        <v>66</v>
      </c>
      <c r="C15" s="61" t="s">
        <v>79</v>
      </c>
      <c r="D15" s="58">
        <v>25400</v>
      </c>
      <c r="E15" s="59">
        <f t="shared" si="0"/>
        <v>12545.620000000003</v>
      </c>
      <c r="F15" s="59">
        <v>37945.620000000003</v>
      </c>
    </row>
    <row r="16" spans="1:6" ht="36" customHeight="1" x14ac:dyDescent="0.25">
      <c r="A16" s="9"/>
      <c r="B16" s="9">
        <v>67</v>
      </c>
      <c r="C16" s="57" t="s">
        <v>38</v>
      </c>
      <c r="D16" s="58">
        <v>3231230</v>
      </c>
      <c r="E16" s="59">
        <f t="shared" si="0"/>
        <v>255040</v>
      </c>
      <c r="F16" s="59">
        <v>3486270</v>
      </c>
    </row>
    <row r="17" spans="1:6" ht="16.5" customHeight="1" x14ac:dyDescent="0.25">
      <c r="A17" s="156"/>
      <c r="B17" s="156"/>
      <c r="C17" s="156"/>
      <c r="D17" s="156"/>
      <c r="E17" s="156"/>
      <c r="F17" s="156"/>
    </row>
    <row r="18" spans="1:6" ht="24" customHeight="1" x14ac:dyDescent="0.25">
      <c r="A18" s="157" t="s">
        <v>80</v>
      </c>
      <c r="B18" s="157"/>
      <c r="C18" s="157"/>
      <c r="D18" s="157"/>
      <c r="E18" s="157"/>
      <c r="F18" s="157"/>
    </row>
    <row r="19" spans="1:6" ht="36" customHeight="1" x14ac:dyDescent="0.25">
      <c r="A19" s="159" t="s">
        <v>81</v>
      </c>
      <c r="B19" s="160"/>
      <c r="C19" s="54" t="s">
        <v>26</v>
      </c>
      <c r="D19" s="54" t="s">
        <v>60</v>
      </c>
      <c r="E19" s="53" t="s">
        <v>55</v>
      </c>
      <c r="F19" s="53" t="s">
        <v>61</v>
      </c>
    </row>
    <row r="20" spans="1:6" ht="24" customHeight="1" x14ac:dyDescent="0.25">
      <c r="A20" s="147"/>
      <c r="B20" s="148"/>
      <c r="C20" s="67" t="s">
        <v>82</v>
      </c>
      <c r="D20" s="69">
        <f>D21</f>
        <v>0</v>
      </c>
      <c r="E20" s="69">
        <f t="shared" ref="E20:F21" si="1">E21</f>
        <v>5612.18</v>
      </c>
      <c r="F20" s="69">
        <f t="shared" si="1"/>
        <v>5612.18</v>
      </c>
    </row>
    <row r="21" spans="1:6" ht="24" customHeight="1" x14ac:dyDescent="0.3">
      <c r="A21" s="55">
        <v>9</v>
      </c>
      <c r="B21" s="55"/>
      <c r="C21" s="55" t="s">
        <v>109</v>
      </c>
      <c r="D21" s="70">
        <f>D22</f>
        <v>0</v>
      </c>
      <c r="E21" s="70">
        <f t="shared" si="1"/>
        <v>5612.18</v>
      </c>
      <c r="F21" s="70">
        <f t="shared" si="1"/>
        <v>5612.18</v>
      </c>
    </row>
    <row r="22" spans="1:6" ht="19.5" customHeight="1" x14ac:dyDescent="0.25">
      <c r="A22" s="56"/>
      <c r="B22" s="57">
        <v>92</v>
      </c>
      <c r="C22" s="57" t="s">
        <v>84</v>
      </c>
      <c r="D22" s="60">
        <v>0</v>
      </c>
      <c r="E22" s="40">
        <v>5612.18</v>
      </c>
      <c r="F22" s="40">
        <v>5612.18</v>
      </c>
    </row>
    <row r="23" spans="1:6" ht="38.25" customHeight="1" x14ac:dyDescent="0.3">
      <c r="A23" s="161" t="s">
        <v>85</v>
      </c>
      <c r="B23" s="162"/>
      <c r="C23" s="163"/>
      <c r="D23" s="71">
        <f>D11+D20</f>
        <v>4004334.6</v>
      </c>
      <c r="E23" s="71">
        <f>E11+E20</f>
        <v>300960.65000000002</v>
      </c>
      <c r="F23" s="71">
        <f>F11+F20</f>
        <v>4305295.25</v>
      </c>
    </row>
    <row r="24" spans="1:6" ht="24" customHeight="1" x14ac:dyDescent="0.25">
      <c r="A24" s="156"/>
      <c r="B24" s="156"/>
      <c r="C24" s="156"/>
      <c r="D24" s="156"/>
      <c r="E24" s="156"/>
      <c r="F24" s="156"/>
    </row>
    <row r="25" spans="1:6" ht="20.25" customHeight="1" x14ac:dyDescent="0.25">
      <c r="A25" s="150" t="s">
        <v>86</v>
      </c>
      <c r="B25" s="150"/>
      <c r="C25" s="150"/>
      <c r="D25" s="150"/>
      <c r="E25" s="150"/>
      <c r="F25" s="150"/>
    </row>
    <row r="26" spans="1:6" s="18" customFormat="1" ht="9" customHeight="1" x14ac:dyDescent="0.25">
      <c r="A26" s="158"/>
      <c r="B26" s="158"/>
      <c r="C26" s="158"/>
      <c r="D26" s="158"/>
      <c r="E26" s="158"/>
      <c r="F26" s="158"/>
    </row>
    <row r="27" spans="1:6" ht="36" customHeight="1" x14ac:dyDescent="0.25">
      <c r="A27" s="53" t="s">
        <v>8</v>
      </c>
      <c r="B27" s="54" t="s">
        <v>9</v>
      </c>
      <c r="C27" s="54" t="s">
        <v>13</v>
      </c>
      <c r="D27" s="54" t="s">
        <v>60</v>
      </c>
      <c r="E27" s="53" t="s">
        <v>55</v>
      </c>
      <c r="F27" s="53" t="s">
        <v>61</v>
      </c>
    </row>
    <row r="28" spans="1:6" ht="24" customHeight="1" x14ac:dyDescent="0.25">
      <c r="A28" s="147"/>
      <c r="B28" s="148"/>
      <c r="C28" s="67" t="s">
        <v>1</v>
      </c>
      <c r="D28" s="68">
        <f>D29+D33</f>
        <v>4004334.6</v>
      </c>
      <c r="E28" s="68">
        <f t="shared" ref="E28:F28" si="2">E29+E33</f>
        <v>300960.64999999997</v>
      </c>
      <c r="F28" s="68">
        <f t="shared" si="2"/>
        <v>4305295.25</v>
      </c>
    </row>
    <row r="29" spans="1:6" ht="30" customHeight="1" x14ac:dyDescent="0.25">
      <c r="A29" s="65">
        <v>3</v>
      </c>
      <c r="B29" s="65"/>
      <c r="C29" s="65" t="s">
        <v>14</v>
      </c>
      <c r="D29" s="66">
        <f>SUM(D30:D32)</f>
        <v>3990884.6</v>
      </c>
      <c r="E29" s="66">
        <f t="shared" ref="E29:F29" si="3">SUM(E30:E32)</f>
        <v>293055.33999999997</v>
      </c>
      <c r="F29" s="66">
        <f t="shared" si="3"/>
        <v>4283939.9400000004</v>
      </c>
    </row>
    <row r="30" spans="1:6" ht="24" customHeight="1" x14ac:dyDescent="0.25">
      <c r="A30" s="56"/>
      <c r="B30" s="57">
        <v>31</v>
      </c>
      <c r="C30" s="57" t="s">
        <v>15</v>
      </c>
      <c r="D30" s="60">
        <v>3446163.24</v>
      </c>
      <c r="E30" s="40">
        <f>F30-D30</f>
        <v>293657.45999999996</v>
      </c>
      <c r="F30" s="40">
        <v>3739820.7</v>
      </c>
    </row>
    <row r="31" spans="1:6" ht="24" customHeight="1" x14ac:dyDescent="0.25">
      <c r="A31" s="9"/>
      <c r="B31" s="9">
        <v>32</v>
      </c>
      <c r="C31" s="9" t="s">
        <v>27</v>
      </c>
      <c r="D31" s="60">
        <v>539881.36</v>
      </c>
      <c r="E31" s="40">
        <f t="shared" ref="E31:E34" si="4">F31-D31</f>
        <v>-762.11999999999534</v>
      </c>
      <c r="F31" s="40">
        <v>539119.24</v>
      </c>
    </row>
    <row r="32" spans="1:6" ht="24" customHeight="1" x14ac:dyDescent="0.25">
      <c r="A32" s="9"/>
      <c r="B32" s="9">
        <v>34</v>
      </c>
      <c r="C32" s="9" t="s">
        <v>87</v>
      </c>
      <c r="D32" s="60">
        <v>4840</v>
      </c>
      <c r="E32" s="40">
        <f t="shared" si="4"/>
        <v>160</v>
      </c>
      <c r="F32" s="40">
        <v>5000</v>
      </c>
    </row>
    <row r="33" spans="1:6" ht="36" customHeight="1" x14ac:dyDescent="0.25">
      <c r="A33" s="72">
        <v>4</v>
      </c>
      <c r="B33" s="72"/>
      <c r="C33" s="73" t="s">
        <v>16</v>
      </c>
      <c r="D33" s="66">
        <f>D34</f>
        <v>13450</v>
      </c>
      <c r="E33" s="74">
        <f t="shared" si="4"/>
        <v>7905.3100000000013</v>
      </c>
      <c r="F33" s="66">
        <f t="shared" ref="F33" si="5">F34</f>
        <v>21355.31</v>
      </c>
    </row>
    <row r="34" spans="1:6" ht="36" customHeight="1" x14ac:dyDescent="0.25">
      <c r="A34" s="57"/>
      <c r="B34" s="57">
        <v>42</v>
      </c>
      <c r="C34" s="64" t="s">
        <v>39</v>
      </c>
      <c r="D34" s="58">
        <v>13450</v>
      </c>
      <c r="E34" s="59">
        <f t="shared" si="4"/>
        <v>7905.3100000000013</v>
      </c>
      <c r="F34" s="59">
        <v>21355.31</v>
      </c>
    </row>
    <row r="35" spans="1:6" ht="12" customHeight="1" x14ac:dyDescent="0.25">
      <c r="A35" s="156"/>
      <c r="B35" s="156"/>
      <c r="C35" s="156"/>
      <c r="D35" s="156"/>
      <c r="E35" s="156"/>
      <c r="F35" s="156"/>
    </row>
    <row r="36" spans="1:6" ht="24" customHeight="1" x14ac:dyDescent="0.25">
      <c r="A36" s="157" t="s">
        <v>88</v>
      </c>
      <c r="B36" s="157"/>
      <c r="C36" s="157"/>
      <c r="D36" s="157"/>
      <c r="E36" s="157"/>
      <c r="F36" s="157"/>
    </row>
    <row r="37" spans="1:6" ht="40.5" customHeight="1" x14ac:dyDescent="0.25">
      <c r="A37" s="159" t="s">
        <v>81</v>
      </c>
      <c r="B37" s="160"/>
      <c r="C37" s="54" t="s">
        <v>26</v>
      </c>
      <c r="D37" s="54" t="s">
        <v>60</v>
      </c>
      <c r="E37" s="53" t="s">
        <v>55</v>
      </c>
      <c r="F37" s="53" t="s">
        <v>61</v>
      </c>
    </row>
    <row r="38" spans="1:6" s="18" customFormat="1" ht="24" customHeight="1" x14ac:dyDescent="0.25">
      <c r="A38" s="147"/>
      <c r="B38" s="148"/>
      <c r="C38" s="67" t="s">
        <v>82</v>
      </c>
      <c r="D38" s="69">
        <f>D39</f>
        <v>0</v>
      </c>
      <c r="E38" s="69">
        <f t="shared" ref="E38:F39" si="6">E39</f>
        <v>0</v>
      </c>
      <c r="F38" s="69">
        <f t="shared" si="6"/>
        <v>0</v>
      </c>
    </row>
    <row r="39" spans="1:6" s="24" customFormat="1" ht="24" customHeight="1" x14ac:dyDescent="0.3">
      <c r="A39" s="62">
        <v>9</v>
      </c>
      <c r="B39" s="62"/>
      <c r="C39" s="62" t="s">
        <v>83</v>
      </c>
      <c r="D39" s="63">
        <f>D40</f>
        <v>0</v>
      </c>
      <c r="E39" s="63">
        <f t="shared" si="6"/>
        <v>0</v>
      </c>
      <c r="F39" s="63">
        <f t="shared" si="6"/>
        <v>0</v>
      </c>
    </row>
    <row r="40" spans="1:6" ht="24" customHeight="1" x14ac:dyDescent="0.25">
      <c r="A40" s="56"/>
      <c r="B40" s="57">
        <v>92</v>
      </c>
      <c r="C40" s="57" t="s">
        <v>84</v>
      </c>
      <c r="D40" s="60">
        <v>0</v>
      </c>
      <c r="E40" s="40">
        <f>F40-D40</f>
        <v>0</v>
      </c>
      <c r="F40" s="40">
        <v>0</v>
      </c>
    </row>
    <row r="41" spans="1:6" ht="24" customHeight="1" x14ac:dyDescent="0.3">
      <c r="A41" s="153" t="s">
        <v>57</v>
      </c>
      <c r="B41" s="154"/>
      <c r="C41" s="155"/>
      <c r="D41" s="88">
        <f>D28+D40</f>
        <v>4004334.6</v>
      </c>
      <c r="E41" s="88">
        <f t="shared" ref="E41:F41" si="7">E28+E40</f>
        <v>300960.64999999997</v>
      </c>
      <c r="F41" s="88">
        <f t="shared" si="7"/>
        <v>4305295.25</v>
      </c>
    </row>
    <row r="42" spans="1:6" ht="24" customHeight="1" x14ac:dyDescent="0.3">
      <c r="A42" s="17"/>
      <c r="B42" s="17"/>
      <c r="C42" s="17"/>
      <c r="D42" s="17"/>
      <c r="E42" s="17"/>
      <c r="F42" s="17"/>
    </row>
    <row r="43" spans="1:6" ht="24" customHeight="1" x14ac:dyDescent="0.25">
      <c r="A43" s="20"/>
      <c r="B43" s="20"/>
      <c r="C43" s="20"/>
    </row>
    <row r="44" spans="1:6" s="18" customFormat="1" ht="24" customHeight="1" x14ac:dyDescent="0.25">
      <c r="A44" s="19"/>
      <c r="B44" s="19"/>
      <c r="C44" s="19"/>
    </row>
    <row r="45" spans="1:6" s="24" customFormat="1" ht="24" customHeight="1" x14ac:dyDescent="0.25">
      <c r="A45" s="23"/>
      <c r="B45" s="23"/>
      <c r="C45" s="23"/>
    </row>
    <row r="46" spans="1:6" ht="24" customHeight="1" x14ac:dyDescent="0.25">
      <c r="A46" s="19"/>
      <c r="B46" s="19"/>
      <c r="C46" s="19"/>
    </row>
    <row r="47" spans="1:6" ht="24" customHeight="1" x14ac:dyDescent="0.25">
      <c r="A47" s="19"/>
      <c r="B47" s="19"/>
      <c r="C47" s="19"/>
    </row>
    <row r="48" spans="1:6" ht="24" customHeight="1" x14ac:dyDescent="0.25">
      <c r="A48" s="19"/>
      <c r="B48" s="19"/>
      <c r="C48" s="19"/>
    </row>
    <row r="49" spans="1:7" ht="24" customHeight="1" x14ac:dyDescent="0.25">
      <c r="A49" s="19"/>
      <c r="B49" s="19"/>
      <c r="C49" s="19"/>
    </row>
    <row r="50" spans="1:7" ht="24" customHeight="1" x14ac:dyDescent="0.25">
      <c r="A50" s="19"/>
      <c r="B50" s="19"/>
      <c r="C50" s="19"/>
    </row>
    <row r="51" spans="1:7" s="24" customFormat="1" ht="24" customHeight="1" x14ac:dyDescent="0.25">
      <c r="A51" s="23"/>
      <c r="B51" s="23"/>
      <c r="C51" s="23"/>
    </row>
    <row r="52" spans="1:7" ht="24" customHeight="1" x14ac:dyDescent="0.25">
      <c r="A52" s="20"/>
      <c r="B52" s="20"/>
      <c r="C52" s="20"/>
    </row>
    <row r="53" spans="1:7" s="25" customFormat="1" ht="31.5" customHeight="1" x14ac:dyDescent="0.25">
      <c r="A53" s="23"/>
      <c r="B53" s="23"/>
      <c r="C53" s="23"/>
    </row>
    <row r="54" spans="1:7" s="24" customFormat="1" x14ac:dyDescent="0.25">
      <c r="A54" s="23"/>
      <c r="B54" s="23"/>
      <c r="C54" s="23"/>
    </row>
    <row r="55" spans="1:7" ht="24" customHeight="1" x14ac:dyDescent="0.25">
      <c r="A55" s="19"/>
      <c r="B55" s="19"/>
      <c r="C55" s="19"/>
    </row>
    <row r="56" spans="1:7" ht="24" customHeight="1" x14ac:dyDescent="0.25">
      <c r="A56" s="19"/>
      <c r="B56" s="19"/>
      <c r="C56" s="19"/>
    </row>
    <row r="57" spans="1:7" ht="24" customHeight="1" x14ac:dyDescent="0.25">
      <c r="A57" s="19"/>
      <c r="B57" s="19"/>
      <c r="C57" s="19"/>
    </row>
    <row r="58" spans="1:7" ht="24" customHeight="1" x14ac:dyDescent="0.25">
      <c r="A58" s="19"/>
      <c r="B58" s="19"/>
      <c r="C58" s="19"/>
    </row>
    <row r="59" spans="1:7" ht="24" customHeight="1" x14ac:dyDescent="0.25">
      <c r="A59" s="19"/>
      <c r="B59" s="19"/>
      <c r="C59" s="19"/>
    </row>
    <row r="60" spans="1:7" x14ac:dyDescent="0.25">
      <c r="A60" s="19"/>
      <c r="B60" s="19"/>
      <c r="C60" s="19"/>
    </row>
    <row r="61" spans="1:7" x14ac:dyDescent="0.25">
      <c r="A61" s="19"/>
      <c r="B61" s="19"/>
      <c r="C61" s="19"/>
      <c r="D61" s="19"/>
      <c r="E61" s="19"/>
      <c r="F61" s="19"/>
      <c r="G61" s="19"/>
    </row>
    <row r="70" spans="1:7" x14ac:dyDescent="0.25">
      <c r="A70" s="19"/>
      <c r="B70" s="19"/>
      <c r="C70" s="19"/>
      <c r="D70" s="19"/>
      <c r="E70" s="19"/>
      <c r="F70" s="19"/>
      <c r="G70" s="19"/>
    </row>
  </sheetData>
  <mergeCells count="23">
    <mergeCell ref="A28:B28"/>
    <mergeCell ref="A38:B38"/>
    <mergeCell ref="A8:F8"/>
    <mergeCell ref="A2:F2"/>
    <mergeCell ref="A41:C41"/>
    <mergeCell ref="A17:F17"/>
    <mergeCell ref="A18:F18"/>
    <mergeCell ref="A24:F24"/>
    <mergeCell ref="A25:F25"/>
    <mergeCell ref="A26:F26"/>
    <mergeCell ref="A35:F35"/>
    <mergeCell ref="A36:F36"/>
    <mergeCell ref="A37:B37"/>
    <mergeCell ref="A19:B19"/>
    <mergeCell ref="A23:C23"/>
    <mergeCell ref="A4:F4"/>
    <mergeCell ref="A20:B20"/>
    <mergeCell ref="A10:B10"/>
    <mergeCell ref="A1:F1"/>
    <mergeCell ref="A3:F3"/>
    <mergeCell ref="A5:F5"/>
    <mergeCell ref="A6:F6"/>
    <mergeCell ref="A7:F7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I21" sqref="I21"/>
    </sheetView>
  </sheetViews>
  <sheetFormatPr defaultRowHeight="15" x14ac:dyDescent="0.25"/>
  <cols>
    <col min="1" max="1" width="42" customWidth="1"/>
    <col min="2" max="2" width="24.42578125" customWidth="1"/>
    <col min="3" max="3" width="29.28515625" customWidth="1"/>
    <col min="4" max="4" width="28.28515625" customWidth="1"/>
  </cols>
  <sheetData>
    <row r="1" spans="1:4" ht="42" customHeight="1" x14ac:dyDescent="0.25">
      <c r="A1" s="130" t="s">
        <v>59</v>
      </c>
      <c r="B1" s="130"/>
      <c r="C1" s="130"/>
      <c r="D1" s="130"/>
    </row>
    <row r="2" spans="1:4" ht="9" customHeight="1" x14ac:dyDescent="0.25">
      <c r="A2" s="121"/>
      <c r="B2" s="121"/>
      <c r="C2" s="121"/>
      <c r="D2" s="121"/>
    </row>
    <row r="3" spans="1:4" ht="18" x14ac:dyDescent="0.25">
      <c r="A3" s="121" t="s">
        <v>24</v>
      </c>
      <c r="B3" s="121"/>
      <c r="C3" s="122"/>
      <c r="D3" s="122"/>
    </row>
    <row r="4" spans="1:4" ht="9" customHeight="1" x14ac:dyDescent="0.25">
      <c r="A4" s="121"/>
      <c r="B4" s="121"/>
      <c r="C4" s="121"/>
      <c r="D4" s="121"/>
    </row>
    <row r="5" spans="1:4" ht="18" customHeight="1" x14ac:dyDescent="0.25">
      <c r="A5" s="121" t="s">
        <v>7</v>
      </c>
      <c r="B5" s="121"/>
      <c r="C5" s="121"/>
      <c r="D5" s="121"/>
    </row>
    <row r="6" spans="1:4" ht="9" customHeight="1" x14ac:dyDescent="0.25">
      <c r="A6" s="121"/>
      <c r="B6" s="121"/>
      <c r="C6" s="121"/>
      <c r="D6" s="121"/>
    </row>
    <row r="7" spans="1:4" ht="18.75" customHeight="1" x14ac:dyDescent="0.25">
      <c r="A7" s="121" t="s">
        <v>17</v>
      </c>
      <c r="B7" s="121"/>
      <c r="C7" s="121"/>
      <c r="D7" s="121"/>
    </row>
    <row r="8" spans="1:4" ht="9" customHeight="1" x14ac:dyDescent="0.25">
      <c r="A8" s="164"/>
      <c r="B8" s="164"/>
      <c r="C8" s="164"/>
      <c r="D8" s="164"/>
    </row>
    <row r="9" spans="1:4" ht="36" x14ac:dyDescent="0.25">
      <c r="A9" s="31" t="s">
        <v>18</v>
      </c>
      <c r="B9" s="31" t="s">
        <v>60</v>
      </c>
      <c r="C9" s="31" t="s">
        <v>55</v>
      </c>
      <c r="D9" s="31" t="s">
        <v>61</v>
      </c>
    </row>
    <row r="10" spans="1:4" ht="24.75" customHeight="1" x14ac:dyDescent="0.25">
      <c r="A10" s="5" t="s">
        <v>19</v>
      </c>
      <c r="B10" s="32">
        <f>B11</f>
        <v>4004334.6</v>
      </c>
      <c r="C10" s="32">
        <f t="shared" ref="C10:C13" si="0">D10-B10</f>
        <v>300960.64999999991</v>
      </c>
      <c r="D10" s="32">
        <f>D11</f>
        <v>4305295.25</v>
      </c>
    </row>
    <row r="11" spans="1:4" ht="24.75" customHeight="1" x14ac:dyDescent="0.25">
      <c r="A11" s="5" t="s">
        <v>49</v>
      </c>
      <c r="B11" s="33">
        <f>B12+B14</f>
        <v>4004334.6</v>
      </c>
      <c r="C11" s="33">
        <f t="shared" si="0"/>
        <v>300960.64999999991</v>
      </c>
      <c r="D11" s="33">
        <f>D12+D14</f>
        <v>4305295.25</v>
      </c>
    </row>
    <row r="12" spans="1:4" s="26" customFormat="1" ht="36.75" customHeight="1" x14ac:dyDescent="0.25">
      <c r="A12" s="11" t="s">
        <v>108</v>
      </c>
      <c r="B12" s="34">
        <f>B13</f>
        <v>3864334.6</v>
      </c>
      <c r="C12" s="34">
        <f t="shared" si="0"/>
        <v>296960.64999999991</v>
      </c>
      <c r="D12" s="34">
        <f>D13</f>
        <v>4161295.25</v>
      </c>
    </row>
    <row r="13" spans="1:4" s="24" customFormat="1" ht="25.5" customHeight="1" x14ac:dyDescent="0.25">
      <c r="A13" s="12" t="s">
        <v>50</v>
      </c>
      <c r="B13" s="32">
        <v>3864334.6</v>
      </c>
      <c r="C13" s="32">
        <f t="shared" si="0"/>
        <v>296960.64999999991</v>
      </c>
      <c r="D13" s="32">
        <v>4161295.25</v>
      </c>
    </row>
    <row r="14" spans="1:4" s="22" customFormat="1" ht="36.75" customHeight="1" x14ac:dyDescent="0.25">
      <c r="A14" s="35" t="s">
        <v>54</v>
      </c>
      <c r="B14" s="36">
        <v>140000</v>
      </c>
      <c r="C14" s="36">
        <f>D14-B14</f>
        <v>4000</v>
      </c>
      <c r="D14" s="37">
        <v>144000</v>
      </c>
    </row>
    <row r="15" spans="1:4" ht="18.75" x14ac:dyDescent="0.3">
      <c r="A15" s="17"/>
      <c r="B15" s="17"/>
      <c r="C15" s="17"/>
      <c r="D15" s="17"/>
    </row>
  </sheetData>
  <mergeCells count="8">
    <mergeCell ref="A8:D8"/>
    <mergeCell ref="A1:D1"/>
    <mergeCell ref="A3:D3"/>
    <mergeCell ref="A7:D7"/>
    <mergeCell ref="A5:D5"/>
    <mergeCell ref="A6:D6"/>
    <mergeCell ref="A4:D4"/>
    <mergeCell ref="A2:D2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21" t="s">
        <v>56</v>
      </c>
      <c r="B1" s="121"/>
      <c r="C1" s="121"/>
      <c r="D1" s="121"/>
      <c r="E1" s="121"/>
      <c r="F1" s="121"/>
      <c r="G1" s="121"/>
      <c r="H1" s="121"/>
      <c r="I1" s="121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21" t="s">
        <v>24</v>
      </c>
      <c r="B3" s="121"/>
      <c r="C3" s="121"/>
      <c r="D3" s="121"/>
      <c r="E3" s="121"/>
      <c r="F3" s="121"/>
      <c r="G3" s="121"/>
      <c r="H3" s="122"/>
      <c r="I3" s="122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3">
      <c r="A5" s="121" t="s">
        <v>20</v>
      </c>
      <c r="B5" s="165"/>
      <c r="C5" s="165"/>
      <c r="D5" s="165"/>
      <c r="E5" s="165"/>
      <c r="F5" s="165"/>
      <c r="G5" s="165"/>
      <c r="H5" s="165"/>
      <c r="I5" s="165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36" x14ac:dyDescent="0.25">
      <c r="A7" s="3" t="s">
        <v>8</v>
      </c>
      <c r="B7" s="4" t="s">
        <v>9</v>
      </c>
      <c r="C7" s="4" t="s">
        <v>10</v>
      </c>
      <c r="D7" s="4" t="s">
        <v>40</v>
      </c>
      <c r="E7" s="4" t="s">
        <v>4</v>
      </c>
      <c r="F7" s="3" t="s">
        <v>5</v>
      </c>
      <c r="G7" s="3" t="s">
        <v>34</v>
      </c>
      <c r="H7" s="3" t="s">
        <v>35</v>
      </c>
      <c r="I7" s="3" t="s">
        <v>36</v>
      </c>
    </row>
    <row r="8" spans="1:9" ht="72" x14ac:dyDescent="0.25">
      <c r="A8" s="5">
        <v>8</v>
      </c>
      <c r="B8" s="5"/>
      <c r="C8" s="5"/>
      <c r="D8" s="5" t="s">
        <v>21</v>
      </c>
      <c r="E8" s="6"/>
      <c r="F8" s="7"/>
      <c r="G8" s="7"/>
      <c r="H8" s="7"/>
      <c r="I8" s="7"/>
    </row>
    <row r="9" spans="1:9" ht="36" x14ac:dyDescent="0.25">
      <c r="A9" s="5"/>
      <c r="B9" s="8">
        <v>84</v>
      </c>
      <c r="C9" s="8"/>
      <c r="D9" s="8" t="s">
        <v>28</v>
      </c>
      <c r="E9" s="6"/>
      <c r="F9" s="7"/>
      <c r="G9" s="7"/>
      <c r="H9" s="7"/>
      <c r="I9" s="7"/>
    </row>
    <row r="10" spans="1:9" ht="37.5" x14ac:dyDescent="0.25">
      <c r="A10" s="9"/>
      <c r="B10" s="9"/>
      <c r="C10" s="10">
        <v>81</v>
      </c>
      <c r="D10" s="11" t="s">
        <v>29</v>
      </c>
      <c r="E10" s="6"/>
      <c r="F10" s="7"/>
      <c r="G10" s="7"/>
      <c r="H10" s="7"/>
      <c r="I10" s="7"/>
    </row>
    <row r="11" spans="1:9" ht="72" x14ac:dyDescent="0.25">
      <c r="A11" s="12">
        <v>5</v>
      </c>
      <c r="B11" s="13"/>
      <c r="C11" s="13"/>
      <c r="D11" s="14" t="s">
        <v>22</v>
      </c>
      <c r="E11" s="6"/>
      <c r="F11" s="7"/>
      <c r="G11" s="7"/>
      <c r="H11" s="7"/>
      <c r="I11" s="7"/>
    </row>
    <row r="12" spans="1:9" ht="54" x14ac:dyDescent="0.25">
      <c r="A12" s="8"/>
      <c r="B12" s="8">
        <v>54</v>
      </c>
      <c r="C12" s="8"/>
      <c r="D12" s="15" t="s">
        <v>30</v>
      </c>
      <c r="E12" s="6"/>
      <c r="F12" s="7"/>
      <c r="G12" s="7"/>
      <c r="H12" s="7"/>
      <c r="I12" s="16"/>
    </row>
    <row r="13" spans="1:9" ht="18.75" x14ac:dyDescent="0.25">
      <c r="A13" s="8"/>
      <c r="B13" s="8"/>
      <c r="C13" s="10">
        <v>11</v>
      </c>
      <c r="D13" s="10" t="s">
        <v>12</v>
      </c>
      <c r="E13" s="6"/>
      <c r="F13" s="7"/>
      <c r="G13" s="7"/>
      <c r="H13" s="7"/>
      <c r="I13" s="16"/>
    </row>
    <row r="14" spans="1:9" ht="18.75" x14ac:dyDescent="0.25">
      <c r="A14" s="8"/>
      <c r="B14" s="8"/>
      <c r="C14" s="10">
        <v>31</v>
      </c>
      <c r="D14" s="10" t="s">
        <v>31</v>
      </c>
      <c r="E14" s="6"/>
      <c r="F14" s="7"/>
      <c r="G14" s="7"/>
      <c r="H14" s="7"/>
      <c r="I14" s="16"/>
    </row>
    <row r="15" spans="1:9" ht="18.75" x14ac:dyDescent="0.3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workbookViewId="0">
      <selection activeCell="K14" sqref="K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4.7109375" customWidth="1"/>
    <col min="4" max="4" width="32.7109375" customWidth="1"/>
    <col min="5" max="5" width="22.85546875" customWidth="1"/>
    <col min="6" max="6" width="26.85546875" customWidth="1"/>
    <col min="7" max="7" width="22.85546875" customWidth="1"/>
  </cols>
  <sheetData>
    <row r="2" spans="1:7" ht="37.5" customHeight="1" x14ac:dyDescent="0.25">
      <c r="A2" s="121" t="s">
        <v>59</v>
      </c>
      <c r="B2" s="121"/>
      <c r="C2" s="121"/>
      <c r="D2" s="121"/>
      <c r="E2" s="121"/>
      <c r="F2" s="121"/>
      <c r="G2" s="121"/>
    </row>
    <row r="3" spans="1:7" ht="9" customHeight="1" x14ac:dyDescent="0.25">
      <c r="A3" s="121"/>
      <c r="B3" s="121"/>
      <c r="C3" s="121"/>
      <c r="D3" s="121"/>
      <c r="E3" s="121"/>
      <c r="F3" s="121"/>
      <c r="G3" s="121"/>
    </row>
    <row r="4" spans="1:7" ht="30" customHeight="1" x14ac:dyDescent="0.25">
      <c r="A4" s="121" t="s">
        <v>23</v>
      </c>
      <c r="B4" s="121"/>
      <c r="C4" s="121"/>
      <c r="D4" s="121"/>
      <c r="E4" s="121"/>
      <c r="F4" s="121"/>
      <c r="G4" s="121"/>
    </row>
    <row r="5" spans="1:7" ht="9" customHeight="1" x14ac:dyDescent="0.25">
      <c r="A5" s="175"/>
      <c r="B5" s="175"/>
      <c r="C5" s="175"/>
      <c r="D5" s="175"/>
      <c r="E5" s="175"/>
      <c r="F5" s="175"/>
      <c r="G5" s="175"/>
    </row>
    <row r="6" spans="1:7" ht="36" x14ac:dyDescent="0.25">
      <c r="A6" s="166" t="s">
        <v>25</v>
      </c>
      <c r="B6" s="167"/>
      <c r="C6" s="167"/>
      <c r="D6" s="3" t="s">
        <v>26</v>
      </c>
      <c r="E6" s="3" t="s">
        <v>60</v>
      </c>
      <c r="F6" s="3" t="s">
        <v>55</v>
      </c>
      <c r="G6" s="3" t="s">
        <v>61</v>
      </c>
    </row>
    <row r="7" spans="1:7" ht="36" x14ac:dyDescent="0.25">
      <c r="A7" s="168" t="s">
        <v>43</v>
      </c>
      <c r="B7" s="168"/>
      <c r="C7" s="168"/>
      <c r="D7" s="47" t="s">
        <v>44</v>
      </c>
      <c r="E7" s="32">
        <f>E8+E15+E24</f>
        <v>4004334.6</v>
      </c>
      <c r="F7" s="32">
        <f>G7-E7</f>
        <v>300960.64999999991</v>
      </c>
      <c r="G7" s="32">
        <f>G8+G15+G24</f>
        <v>4305295.25</v>
      </c>
    </row>
    <row r="8" spans="1:7" ht="36" customHeight="1" x14ac:dyDescent="0.25">
      <c r="A8" s="169" t="s">
        <v>51</v>
      </c>
      <c r="B8" s="169"/>
      <c r="C8" s="169"/>
      <c r="D8" s="107" t="s">
        <v>15</v>
      </c>
      <c r="E8" s="108">
        <f t="shared" ref="E8:G8" si="0">E10</f>
        <v>3446163.24</v>
      </c>
      <c r="F8" s="108">
        <f t="shared" ref="F8:F28" si="1">G8-E8</f>
        <v>293657.45999999996</v>
      </c>
      <c r="G8" s="108">
        <f t="shared" si="0"/>
        <v>3739820.7</v>
      </c>
    </row>
    <row r="9" spans="1:7" ht="20.25" customHeight="1" x14ac:dyDescent="0.3">
      <c r="A9" s="170">
        <v>3</v>
      </c>
      <c r="B9" s="170"/>
      <c r="C9" s="170"/>
      <c r="D9" s="91" t="s">
        <v>14</v>
      </c>
      <c r="E9" s="92">
        <f>E10+E16</f>
        <v>3986044.6</v>
      </c>
      <c r="F9" s="106">
        <f t="shared" si="1"/>
        <v>292895.34000000032</v>
      </c>
      <c r="G9" s="92">
        <f>G10+G16</f>
        <v>4278939.9400000004</v>
      </c>
    </row>
    <row r="10" spans="1:7" ht="20.25" customHeight="1" x14ac:dyDescent="0.25">
      <c r="A10" s="171">
        <v>31</v>
      </c>
      <c r="B10" s="171"/>
      <c r="C10" s="171"/>
      <c r="D10" s="89" t="s">
        <v>15</v>
      </c>
      <c r="E10" s="93">
        <f>SUM(E11:E14)</f>
        <v>3446163.24</v>
      </c>
      <c r="F10" s="93">
        <f t="shared" ref="F10:G10" si="2">SUM(F11:F14)</f>
        <v>293657.46000000002</v>
      </c>
      <c r="G10" s="93">
        <f t="shared" si="2"/>
        <v>3739820.7</v>
      </c>
    </row>
    <row r="11" spans="1:7" ht="20.25" customHeight="1" x14ac:dyDescent="0.25">
      <c r="A11" s="170" t="s">
        <v>45</v>
      </c>
      <c r="B11" s="170"/>
      <c r="C11" s="170"/>
      <c r="D11" s="91" t="s">
        <v>12</v>
      </c>
      <c r="E11" s="94">
        <v>3166230</v>
      </c>
      <c r="F11" s="96">
        <f t="shared" si="1"/>
        <v>255040</v>
      </c>
      <c r="G11" s="94">
        <v>3421270</v>
      </c>
    </row>
    <row r="12" spans="1:7" ht="20.25" customHeight="1" x14ac:dyDescent="0.25">
      <c r="A12" s="170" t="s">
        <v>46</v>
      </c>
      <c r="B12" s="170"/>
      <c r="C12" s="170"/>
      <c r="D12" s="91" t="s">
        <v>31</v>
      </c>
      <c r="E12" s="94">
        <v>25470</v>
      </c>
      <c r="F12" s="96">
        <f t="shared" si="1"/>
        <v>5350</v>
      </c>
      <c r="G12" s="94">
        <v>30820</v>
      </c>
    </row>
    <row r="13" spans="1:7" ht="37.5" x14ac:dyDescent="0.25">
      <c r="A13" s="172" t="s">
        <v>110</v>
      </c>
      <c r="B13" s="173"/>
      <c r="C13" s="174"/>
      <c r="D13" s="91" t="s">
        <v>111</v>
      </c>
      <c r="E13" s="96">
        <v>254463.24</v>
      </c>
      <c r="F13" s="96">
        <f t="shared" si="1"/>
        <v>28747.260000000009</v>
      </c>
      <c r="G13" s="96">
        <v>283210.5</v>
      </c>
    </row>
    <row r="14" spans="1:7" ht="56.25" x14ac:dyDescent="0.25">
      <c r="A14" s="172" t="s">
        <v>112</v>
      </c>
      <c r="B14" s="173"/>
      <c r="C14" s="174"/>
      <c r="D14" s="91" t="s">
        <v>113</v>
      </c>
      <c r="E14" s="59">
        <v>0</v>
      </c>
      <c r="F14" s="59">
        <f t="shared" si="1"/>
        <v>4520.2</v>
      </c>
      <c r="G14" s="59">
        <v>4520.2</v>
      </c>
    </row>
    <row r="15" spans="1:7" ht="37.5" x14ac:dyDescent="0.25">
      <c r="A15" s="169" t="s">
        <v>52</v>
      </c>
      <c r="B15" s="169"/>
      <c r="C15" s="169"/>
      <c r="D15" s="107" t="s">
        <v>48</v>
      </c>
      <c r="E15" s="108">
        <f>E16+E22</f>
        <v>544721.36</v>
      </c>
      <c r="F15" s="108">
        <f t="shared" si="1"/>
        <v>-602.11999999999534</v>
      </c>
      <c r="G15" s="108">
        <f>G16+G22</f>
        <v>544119.24</v>
      </c>
    </row>
    <row r="16" spans="1:7" ht="20.25" customHeight="1" x14ac:dyDescent="0.25">
      <c r="A16" s="171">
        <v>32</v>
      </c>
      <c r="B16" s="171"/>
      <c r="C16" s="171"/>
      <c r="D16" s="89" t="s">
        <v>27</v>
      </c>
      <c r="E16" s="95">
        <f>SUM(E17:E21)</f>
        <v>539881.36</v>
      </c>
      <c r="F16" s="90">
        <f t="shared" si="1"/>
        <v>-762.11999999999534</v>
      </c>
      <c r="G16" s="95">
        <f>SUM(G17:G21)</f>
        <v>539119.24</v>
      </c>
    </row>
    <row r="17" spans="1:7" ht="20.25" customHeight="1" x14ac:dyDescent="0.25">
      <c r="A17" s="170" t="s">
        <v>45</v>
      </c>
      <c r="B17" s="179"/>
      <c r="C17" s="179"/>
      <c r="D17" s="91" t="s">
        <v>12</v>
      </c>
      <c r="E17" s="94">
        <v>65000</v>
      </c>
      <c r="F17" s="96">
        <f t="shared" si="1"/>
        <v>0</v>
      </c>
      <c r="G17" s="94">
        <v>65000</v>
      </c>
    </row>
    <row r="18" spans="1:7" ht="37.5" customHeight="1" x14ac:dyDescent="0.25">
      <c r="A18" s="172" t="s">
        <v>110</v>
      </c>
      <c r="B18" s="173"/>
      <c r="C18" s="174"/>
      <c r="D18" s="91" t="s">
        <v>111</v>
      </c>
      <c r="E18" s="59">
        <v>286536.76</v>
      </c>
      <c r="F18" s="59">
        <f t="shared" si="1"/>
        <v>-17792.160000000033</v>
      </c>
      <c r="G18" s="59">
        <v>268744.59999999998</v>
      </c>
    </row>
    <row r="19" spans="1:7" ht="56.25" x14ac:dyDescent="0.25">
      <c r="A19" s="172" t="s">
        <v>112</v>
      </c>
      <c r="B19" s="173"/>
      <c r="C19" s="174"/>
      <c r="D19" s="91" t="s">
        <v>113</v>
      </c>
      <c r="E19" s="96">
        <v>183364.6</v>
      </c>
      <c r="F19" s="96">
        <f t="shared" si="1"/>
        <v>6663.7299999999814</v>
      </c>
      <c r="G19" s="96">
        <v>190028.33</v>
      </c>
    </row>
    <row r="20" spans="1:7" ht="56.25" customHeight="1" x14ac:dyDescent="0.25">
      <c r="A20" s="172" t="s">
        <v>114</v>
      </c>
      <c r="B20" s="173"/>
      <c r="C20" s="174"/>
      <c r="D20" s="91" t="s">
        <v>115</v>
      </c>
      <c r="E20" s="59">
        <v>4980</v>
      </c>
      <c r="F20" s="96">
        <f t="shared" si="1"/>
        <v>3351.3899999999994</v>
      </c>
      <c r="G20" s="59">
        <v>8331.39</v>
      </c>
    </row>
    <row r="21" spans="1:7" ht="20.25" customHeight="1" x14ac:dyDescent="0.25">
      <c r="A21" s="172" t="s">
        <v>47</v>
      </c>
      <c r="B21" s="173"/>
      <c r="C21" s="174"/>
      <c r="D21" s="91" t="s">
        <v>41</v>
      </c>
      <c r="E21" s="40">
        <v>0</v>
      </c>
      <c r="F21" s="96">
        <f t="shared" si="1"/>
        <v>7014.92</v>
      </c>
      <c r="G21" s="40">
        <v>7014.92</v>
      </c>
    </row>
    <row r="22" spans="1:7" ht="20.25" customHeight="1" x14ac:dyDescent="0.25">
      <c r="A22" s="97">
        <v>34</v>
      </c>
      <c r="B22" s="98"/>
      <c r="C22" s="99"/>
      <c r="D22" s="89" t="s">
        <v>42</v>
      </c>
      <c r="E22" s="100">
        <f>E23</f>
        <v>4840</v>
      </c>
      <c r="F22" s="90">
        <f t="shared" si="1"/>
        <v>160</v>
      </c>
      <c r="G22" s="100">
        <f t="shared" ref="G22" si="3">G23</f>
        <v>5000</v>
      </c>
    </row>
    <row r="23" spans="1:7" ht="56.25" x14ac:dyDescent="0.25">
      <c r="A23" s="172" t="s">
        <v>112</v>
      </c>
      <c r="B23" s="173"/>
      <c r="C23" s="174"/>
      <c r="D23" s="91" t="s">
        <v>113</v>
      </c>
      <c r="E23" s="59">
        <v>4840</v>
      </c>
      <c r="F23" s="96">
        <f t="shared" si="1"/>
        <v>160</v>
      </c>
      <c r="G23" s="59">
        <v>5000</v>
      </c>
    </row>
    <row r="24" spans="1:7" ht="37.5" x14ac:dyDescent="0.25">
      <c r="A24" s="176">
        <v>4</v>
      </c>
      <c r="B24" s="176"/>
      <c r="C24" s="176"/>
      <c r="D24" s="101" t="s">
        <v>16</v>
      </c>
      <c r="E24" s="102">
        <f t="shared" ref="E24:G24" si="4">E25</f>
        <v>13450</v>
      </c>
      <c r="F24" s="103">
        <f t="shared" si="1"/>
        <v>7905.3100000000013</v>
      </c>
      <c r="G24" s="102">
        <f t="shared" si="4"/>
        <v>21355.31</v>
      </c>
    </row>
    <row r="25" spans="1:7" ht="56.25" customHeight="1" x14ac:dyDescent="0.25">
      <c r="A25" s="104">
        <v>42</v>
      </c>
      <c r="B25" s="177"/>
      <c r="C25" s="178"/>
      <c r="D25" s="105" t="s">
        <v>39</v>
      </c>
      <c r="E25" s="93">
        <v>13450</v>
      </c>
      <c r="F25" s="90">
        <f t="shared" si="1"/>
        <v>7905.3100000000013</v>
      </c>
      <c r="G25" s="93">
        <f>SUM(G26:G28)</f>
        <v>21355.31</v>
      </c>
    </row>
    <row r="26" spans="1:7" ht="56.25" x14ac:dyDescent="0.25">
      <c r="A26" s="172" t="s">
        <v>112</v>
      </c>
      <c r="B26" s="173"/>
      <c r="C26" s="174"/>
      <c r="D26" s="91" t="s">
        <v>113</v>
      </c>
      <c r="E26" s="59">
        <v>13450</v>
      </c>
      <c r="F26" s="96">
        <f t="shared" si="1"/>
        <v>2039</v>
      </c>
      <c r="G26" s="59">
        <v>15489</v>
      </c>
    </row>
    <row r="27" spans="1:7" ht="56.25" customHeight="1" x14ac:dyDescent="0.25">
      <c r="A27" s="172" t="s">
        <v>114</v>
      </c>
      <c r="B27" s="173"/>
      <c r="C27" s="174"/>
      <c r="D27" s="91" t="s">
        <v>115</v>
      </c>
      <c r="E27" s="59">
        <v>0</v>
      </c>
      <c r="F27" s="96">
        <f t="shared" si="1"/>
        <v>4535.6099999999997</v>
      </c>
      <c r="G27" s="59">
        <v>4535.6099999999997</v>
      </c>
    </row>
    <row r="28" spans="1:7" ht="20.25" customHeight="1" x14ac:dyDescent="0.25">
      <c r="A28" s="170" t="s">
        <v>53</v>
      </c>
      <c r="B28" s="170"/>
      <c r="C28" s="170"/>
      <c r="D28" s="91" t="s">
        <v>41</v>
      </c>
      <c r="E28" s="40">
        <v>0</v>
      </c>
      <c r="F28" s="96">
        <f t="shared" si="1"/>
        <v>1330.7</v>
      </c>
      <c r="G28" s="40">
        <v>1330.7</v>
      </c>
    </row>
    <row r="29" spans="1:7" ht="18.75" x14ac:dyDescent="0.3">
      <c r="A29" s="17"/>
      <c r="B29" s="17"/>
      <c r="C29" s="17"/>
      <c r="D29" s="17"/>
      <c r="E29" s="17"/>
      <c r="F29" s="17"/>
      <c r="G29" s="17"/>
    </row>
  </sheetData>
  <mergeCells count="26">
    <mergeCell ref="A26:C26"/>
    <mergeCell ref="A28:C28"/>
    <mergeCell ref="A2:G2"/>
    <mergeCell ref="A4:G4"/>
    <mergeCell ref="A3:G3"/>
    <mergeCell ref="A5:G5"/>
    <mergeCell ref="A14:C14"/>
    <mergeCell ref="A27:C27"/>
    <mergeCell ref="A23:C23"/>
    <mergeCell ref="A24:C24"/>
    <mergeCell ref="B25:C25"/>
    <mergeCell ref="A19:C19"/>
    <mergeCell ref="A20:C20"/>
    <mergeCell ref="A21:C21"/>
    <mergeCell ref="A16:C16"/>
    <mergeCell ref="A17:C17"/>
    <mergeCell ref="A18:C18"/>
    <mergeCell ref="A11:C11"/>
    <mergeCell ref="A12:C12"/>
    <mergeCell ref="A13:C13"/>
    <mergeCell ref="A15:C15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2.85546875" customWidth="1"/>
    <col min="3" max="3" width="24.7109375" customWidth="1"/>
    <col min="4" max="4" width="22.85546875" customWidth="1"/>
  </cols>
  <sheetData>
    <row r="1" spans="1:4" ht="33.75" customHeight="1" x14ac:dyDescent="0.25">
      <c r="A1" s="181">
        <f ca="1">+L21+A1:D27+A1:D28+L21+A1:D27</f>
        <v>0</v>
      </c>
      <c r="B1" s="182"/>
      <c r="C1" s="182"/>
      <c r="D1" s="182"/>
    </row>
    <row r="2" spans="1:4" ht="9" customHeight="1" x14ac:dyDescent="0.25">
      <c r="A2" s="180"/>
      <c r="B2" s="180"/>
      <c r="C2" s="180"/>
      <c r="D2" s="180"/>
    </row>
    <row r="3" spans="1:4" ht="24" customHeight="1" x14ac:dyDescent="0.25">
      <c r="A3" s="121" t="s">
        <v>91</v>
      </c>
      <c r="B3" s="121"/>
      <c r="C3" s="121"/>
      <c r="D3" s="121"/>
    </row>
    <row r="4" spans="1:4" ht="9" customHeight="1" x14ac:dyDescent="0.25">
      <c r="A4" s="113"/>
      <c r="B4" s="113"/>
      <c r="C4" s="113"/>
      <c r="D4" s="113"/>
    </row>
    <row r="5" spans="1:4" ht="36" x14ac:dyDescent="0.25">
      <c r="A5" s="31" t="s">
        <v>18</v>
      </c>
      <c r="B5" s="31" t="s">
        <v>60</v>
      </c>
      <c r="C5" s="31" t="s">
        <v>55</v>
      </c>
      <c r="D5" s="31" t="s">
        <v>61</v>
      </c>
    </row>
    <row r="6" spans="1:4" ht="15.75" x14ac:dyDescent="0.25">
      <c r="A6" s="27">
        <v>1</v>
      </c>
      <c r="B6" s="27">
        <v>2</v>
      </c>
      <c r="C6" s="27">
        <v>3</v>
      </c>
      <c r="D6" s="27">
        <v>4</v>
      </c>
    </row>
    <row r="7" spans="1:4" ht="24" customHeight="1" x14ac:dyDescent="0.25">
      <c r="A7" s="75" t="s">
        <v>92</v>
      </c>
      <c r="B7" s="86">
        <f>SUM(B8,B10,B12,B14,B17)</f>
        <v>4004334.6</v>
      </c>
      <c r="C7" s="86">
        <f>SUM(C8,C10,C12,C14,C17,C34)</f>
        <v>300960.65000000002</v>
      </c>
      <c r="D7" s="86">
        <f>SUM(D8,D10,D12,D14,D17,D34)</f>
        <v>4305295.25</v>
      </c>
    </row>
    <row r="8" spans="1:4" ht="20.25" customHeight="1" x14ac:dyDescent="0.25">
      <c r="A8" s="5" t="s">
        <v>93</v>
      </c>
      <c r="B8" s="40">
        <f>B9</f>
        <v>3231230</v>
      </c>
      <c r="C8" s="40">
        <f>D8-B8</f>
        <v>255040</v>
      </c>
      <c r="D8" s="40">
        <f t="shared" ref="D8" si="0">D9</f>
        <v>3486270</v>
      </c>
    </row>
    <row r="9" spans="1:4" ht="20.25" customHeight="1" x14ac:dyDescent="0.3">
      <c r="A9" s="76" t="s">
        <v>94</v>
      </c>
      <c r="B9" s="77">
        <v>3231230</v>
      </c>
      <c r="C9" s="40">
        <f t="shared" ref="C9:C18" si="1">D9-B9</f>
        <v>255040</v>
      </c>
      <c r="D9" s="78">
        <v>3486270</v>
      </c>
    </row>
    <row r="10" spans="1:4" ht="20.25" customHeight="1" x14ac:dyDescent="0.25">
      <c r="A10" s="5" t="s">
        <v>95</v>
      </c>
      <c r="B10" s="40">
        <f t="shared" ref="B10:D10" si="2">B11</f>
        <v>25470</v>
      </c>
      <c r="C10" s="40">
        <f t="shared" si="1"/>
        <v>5350</v>
      </c>
      <c r="D10" s="40">
        <f t="shared" si="2"/>
        <v>30820</v>
      </c>
    </row>
    <row r="11" spans="1:4" ht="20.25" customHeight="1" x14ac:dyDescent="0.3">
      <c r="A11" s="79" t="s">
        <v>96</v>
      </c>
      <c r="B11" s="77">
        <v>25470</v>
      </c>
      <c r="C11" s="40">
        <f t="shared" si="1"/>
        <v>5350</v>
      </c>
      <c r="D11" s="78">
        <v>30820</v>
      </c>
    </row>
    <row r="12" spans="1:4" ht="20.25" customHeight="1" x14ac:dyDescent="0.25">
      <c r="A12" s="5" t="s">
        <v>97</v>
      </c>
      <c r="B12" s="40">
        <f>B13</f>
        <v>551000</v>
      </c>
      <c r="C12" s="40">
        <f t="shared" si="1"/>
        <v>-3457.0799999999581</v>
      </c>
      <c r="D12" s="40">
        <f t="shared" ref="D12" si="3">D13</f>
        <v>547542.92000000004</v>
      </c>
    </row>
    <row r="13" spans="1:4" ht="36" customHeight="1" x14ac:dyDescent="0.3">
      <c r="A13" s="79" t="s">
        <v>103</v>
      </c>
      <c r="B13" s="77">
        <v>551000</v>
      </c>
      <c r="C13" s="40">
        <f t="shared" si="1"/>
        <v>-3457.0799999999581</v>
      </c>
      <c r="D13" s="78">
        <v>547542.92000000004</v>
      </c>
    </row>
    <row r="14" spans="1:4" ht="20.25" customHeight="1" x14ac:dyDescent="0.25">
      <c r="A14" s="14" t="s">
        <v>98</v>
      </c>
      <c r="B14" s="40">
        <f>B15+B16</f>
        <v>196634.6</v>
      </c>
      <c r="C14" s="40">
        <f t="shared" si="1"/>
        <v>31269.929999999993</v>
      </c>
      <c r="D14" s="40">
        <f>D15+D16</f>
        <v>227904.53</v>
      </c>
    </row>
    <row r="15" spans="1:4" ht="36" customHeight="1" x14ac:dyDescent="0.3">
      <c r="A15" s="79" t="s">
        <v>104</v>
      </c>
      <c r="B15" s="77">
        <v>191654.6</v>
      </c>
      <c r="C15" s="40">
        <f t="shared" si="1"/>
        <v>23382.929999999993</v>
      </c>
      <c r="D15" s="78">
        <v>215037.53</v>
      </c>
    </row>
    <row r="16" spans="1:4" ht="36" customHeight="1" x14ac:dyDescent="0.3">
      <c r="A16" s="79" t="s">
        <v>105</v>
      </c>
      <c r="B16" s="77">
        <v>4980</v>
      </c>
      <c r="C16" s="40">
        <f t="shared" si="1"/>
        <v>7887</v>
      </c>
      <c r="D16" s="78">
        <v>12867</v>
      </c>
    </row>
    <row r="17" spans="1:4" ht="20.25" customHeight="1" x14ac:dyDescent="0.25">
      <c r="A17" s="14" t="s">
        <v>99</v>
      </c>
      <c r="B17" s="40">
        <f>B18</f>
        <v>0</v>
      </c>
      <c r="C17" s="40">
        <f t="shared" si="1"/>
        <v>7145.62</v>
      </c>
      <c r="D17" s="40">
        <f t="shared" ref="D17" si="4">D18</f>
        <v>7145.62</v>
      </c>
    </row>
    <row r="18" spans="1:4" ht="20.25" customHeight="1" x14ac:dyDescent="0.3">
      <c r="A18" s="79" t="s">
        <v>100</v>
      </c>
      <c r="B18" s="77">
        <v>0</v>
      </c>
      <c r="C18" s="40">
        <f t="shared" si="1"/>
        <v>7145.62</v>
      </c>
      <c r="D18" s="78">
        <v>7145.62</v>
      </c>
    </row>
    <row r="19" spans="1:4" ht="18.75" x14ac:dyDescent="0.25">
      <c r="A19" s="183"/>
      <c r="B19" s="184"/>
      <c r="C19" s="184"/>
      <c r="D19" s="184"/>
    </row>
    <row r="20" spans="1:4" ht="24" customHeight="1" x14ac:dyDescent="0.25">
      <c r="A20" s="75" t="s">
        <v>101</v>
      </c>
      <c r="B20" s="86">
        <f>SUM(B21,B23,B25,B27,B30,B34)</f>
        <v>4004334.6</v>
      </c>
      <c r="C20" s="87">
        <f>SUM(C21,C23,C25,C27,C30)</f>
        <v>300960.64999999997</v>
      </c>
      <c r="D20" s="86">
        <f t="shared" ref="D20" si="5">SUM(D21,D23,D25,D27,D30)</f>
        <v>4305295.25</v>
      </c>
    </row>
    <row r="21" spans="1:4" ht="20.25" customHeight="1" x14ac:dyDescent="0.25">
      <c r="A21" s="5" t="s">
        <v>93</v>
      </c>
      <c r="B21" s="40">
        <f>B22</f>
        <v>3231230</v>
      </c>
      <c r="C21" s="40">
        <f>D21-B21</f>
        <v>255040</v>
      </c>
      <c r="D21" s="40">
        <f t="shared" ref="D21" si="6">D22</f>
        <v>3486270</v>
      </c>
    </row>
    <row r="22" spans="1:4" ht="20.25" customHeight="1" x14ac:dyDescent="0.3">
      <c r="A22" s="76" t="s">
        <v>94</v>
      </c>
      <c r="B22" s="77">
        <v>3231230</v>
      </c>
      <c r="C22" s="40">
        <f t="shared" ref="C22:C31" si="7">D22-B22</f>
        <v>255040</v>
      </c>
      <c r="D22" s="78">
        <v>3486270</v>
      </c>
    </row>
    <row r="23" spans="1:4" ht="20.25" customHeight="1" x14ac:dyDescent="0.25">
      <c r="A23" s="5" t="s">
        <v>95</v>
      </c>
      <c r="B23" s="40">
        <f>B24</f>
        <v>25470</v>
      </c>
      <c r="C23" s="40">
        <f t="shared" si="7"/>
        <v>5350</v>
      </c>
      <c r="D23" s="40">
        <f t="shared" ref="D23" si="8">D24</f>
        <v>30820</v>
      </c>
    </row>
    <row r="24" spans="1:4" ht="20.25" customHeight="1" x14ac:dyDescent="0.3">
      <c r="A24" s="79" t="s">
        <v>96</v>
      </c>
      <c r="B24" s="77">
        <v>25470</v>
      </c>
      <c r="C24" s="40">
        <f t="shared" si="7"/>
        <v>5350</v>
      </c>
      <c r="D24" s="78">
        <v>30820</v>
      </c>
    </row>
    <row r="25" spans="1:4" ht="20.25" customHeight="1" x14ac:dyDescent="0.25">
      <c r="A25" s="14" t="s">
        <v>97</v>
      </c>
      <c r="B25" s="80">
        <f>B26</f>
        <v>551000</v>
      </c>
      <c r="C25" s="40">
        <f t="shared" si="7"/>
        <v>955.09999999997672</v>
      </c>
      <c r="D25" s="40">
        <f t="shared" ref="D25" si="9">D26</f>
        <v>551955.1</v>
      </c>
    </row>
    <row r="26" spans="1:4" ht="36" customHeight="1" x14ac:dyDescent="0.3">
      <c r="A26" s="79" t="s">
        <v>103</v>
      </c>
      <c r="B26" s="81">
        <v>551000</v>
      </c>
      <c r="C26" s="40">
        <f t="shared" si="7"/>
        <v>955.09999999997672</v>
      </c>
      <c r="D26" s="78">
        <v>551955.1</v>
      </c>
    </row>
    <row r="27" spans="1:4" ht="20.25" customHeight="1" x14ac:dyDescent="0.25">
      <c r="A27" s="14" t="s">
        <v>98</v>
      </c>
      <c r="B27" s="40">
        <f>B28+B29</f>
        <v>196634.6</v>
      </c>
      <c r="C27" s="40">
        <f t="shared" si="7"/>
        <v>31269.929999999993</v>
      </c>
      <c r="D27" s="40">
        <f>D28+D29</f>
        <v>227904.53</v>
      </c>
    </row>
    <row r="28" spans="1:4" ht="36" customHeight="1" x14ac:dyDescent="0.3">
      <c r="A28" s="79" t="s">
        <v>104</v>
      </c>
      <c r="B28" s="77">
        <v>191654.6</v>
      </c>
      <c r="C28" s="40">
        <f t="shared" si="7"/>
        <v>23382.929999999993</v>
      </c>
      <c r="D28" s="78">
        <v>215037.53</v>
      </c>
    </row>
    <row r="29" spans="1:4" ht="36" customHeight="1" x14ac:dyDescent="0.3">
      <c r="A29" s="79" t="s">
        <v>106</v>
      </c>
      <c r="B29" s="81">
        <v>4980</v>
      </c>
      <c r="C29" s="40">
        <f t="shared" si="7"/>
        <v>7887</v>
      </c>
      <c r="D29" s="78">
        <v>12867</v>
      </c>
    </row>
    <row r="30" spans="1:4" ht="20.25" customHeight="1" x14ac:dyDescent="0.25">
      <c r="A30" s="14" t="s">
        <v>99</v>
      </c>
      <c r="B30" s="40">
        <f>B31</f>
        <v>0</v>
      </c>
      <c r="C30" s="40">
        <f t="shared" si="7"/>
        <v>8345.6200000000008</v>
      </c>
      <c r="D30" s="40">
        <f t="shared" ref="D30" si="10">D31</f>
        <v>8345.6200000000008</v>
      </c>
    </row>
    <row r="31" spans="1:4" ht="20.25" customHeight="1" x14ac:dyDescent="0.3">
      <c r="A31" s="79" t="s">
        <v>100</v>
      </c>
      <c r="B31" s="77">
        <v>0</v>
      </c>
      <c r="C31" s="40">
        <f t="shared" si="7"/>
        <v>8345.6200000000008</v>
      </c>
      <c r="D31" s="78">
        <v>8345.6200000000008</v>
      </c>
    </row>
    <row r="32" spans="1:4" ht="18" x14ac:dyDescent="0.25">
      <c r="A32" s="185"/>
      <c r="B32" s="186"/>
      <c r="C32" s="186"/>
      <c r="D32" s="186"/>
    </row>
    <row r="33" spans="1:4" ht="24.75" customHeight="1" x14ac:dyDescent="0.25">
      <c r="A33" s="185" t="s">
        <v>80</v>
      </c>
      <c r="B33" s="186"/>
      <c r="C33" s="186"/>
      <c r="D33" s="186"/>
    </row>
    <row r="34" spans="1:4" ht="24" customHeight="1" x14ac:dyDescent="0.25">
      <c r="A34" s="82" t="s">
        <v>102</v>
      </c>
      <c r="B34" s="87">
        <f>B35+B36</f>
        <v>0</v>
      </c>
      <c r="C34" s="87">
        <f t="shared" ref="C34:D34" si="11">C35+C36</f>
        <v>5612.18</v>
      </c>
      <c r="D34" s="86">
        <f t="shared" si="11"/>
        <v>5612.18</v>
      </c>
    </row>
    <row r="35" spans="1:4" ht="36" customHeight="1" x14ac:dyDescent="0.3">
      <c r="A35" s="83" t="s">
        <v>103</v>
      </c>
      <c r="B35" s="77">
        <v>0</v>
      </c>
      <c r="C35" s="77">
        <f>D35-B35</f>
        <v>4412.18</v>
      </c>
      <c r="D35" s="78">
        <v>4412.18</v>
      </c>
    </row>
    <row r="36" spans="1:4" ht="20.25" customHeight="1" x14ac:dyDescent="0.3">
      <c r="A36" s="83" t="s">
        <v>107</v>
      </c>
      <c r="B36" s="77">
        <v>0</v>
      </c>
      <c r="C36" s="77">
        <f>D36-B36</f>
        <v>1200</v>
      </c>
      <c r="D36" s="78">
        <v>1200</v>
      </c>
    </row>
    <row r="37" spans="1:4" ht="18" x14ac:dyDescent="0.25">
      <c r="A37" s="84"/>
      <c r="B37" s="7"/>
      <c r="C37" s="7"/>
      <c r="D37" s="84"/>
    </row>
    <row r="38" spans="1:4" ht="18" x14ac:dyDescent="0.25">
      <c r="A38" s="85"/>
      <c r="B38" s="85"/>
      <c r="C38" s="85"/>
      <c r="D38" s="85"/>
    </row>
  </sheetData>
  <mergeCells count="7">
    <mergeCell ref="A2:D2"/>
    <mergeCell ref="A1:D1"/>
    <mergeCell ref="A3:D3"/>
    <mergeCell ref="A19:D19"/>
    <mergeCell ref="A33:D33"/>
    <mergeCell ref="A4:D4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Izvori financiranja </vt:lpstr>
      <vt:lpstr>'Izvori financiranja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2024-05-16T09:39:53Z</cp:lastPrinted>
  <dcterms:created xsi:type="dcterms:W3CDTF">2022-08-12T12:51:27Z</dcterms:created>
  <dcterms:modified xsi:type="dcterms:W3CDTF">2026-05-08T09:48:42Z</dcterms:modified>
</cp:coreProperties>
</file>